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80" yWindow="105" windowWidth="9780" windowHeight="11475"/>
  </bookViews>
  <sheets>
    <sheet name="Demographics" sheetId="6" r:id="rId1"/>
    <sheet name="Surivival&amp;Recurrence" sheetId="14" r:id="rId2"/>
    <sheet name="ASU_LOS" sheetId="15" r:id="rId3"/>
    <sheet name="TreatmentUnits" sheetId="10" r:id="rId4"/>
    <sheet name="Distributions" sheetId="16" r:id="rId5"/>
  </sheets>
  <externalReferences>
    <externalReference r:id="rId6"/>
    <externalReference r:id="rId7"/>
  </externalReferences>
  <definedNames>
    <definedName name="_Ref446515542" localSheetId="2">ASU_LOS!#REF!</definedName>
    <definedName name="CostUnits" localSheetId="2">[1]ListItems!$E$2:$E$5</definedName>
    <definedName name="CostUnits" localSheetId="1">[2]ListItems!$E$2:$E$5</definedName>
    <definedName name="CostUnits" localSheetId="3">#REF!</definedName>
    <definedName name="CostUnits">#REF!</definedName>
    <definedName name="DistributionList" localSheetId="2">[1]ListItems!$A$2:$A$7</definedName>
    <definedName name="DistributionList" localSheetId="1">[2]ListItems!$A$2:$A$7</definedName>
    <definedName name="DistributionList" localSheetId="3">#REF!</definedName>
    <definedName name="DistributionList">#REF!</definedName>
  </definedNames>
  <calcPr calcId="145621"/>
</workbook>
</file>

<file path=xl/calcChain.xml><?xml version="1.0" encoding="utf-8"?>
<calcChain xmlns="http://schemas.openxmlformats.org/spreadsheetml/2006/main">
  <c r="AH28" i="10" l="1"/>
  <c r="AH27" i="10"/>
  <c r="AH26" i="10"/>
  <c r="AH25" i="10"/>
  <c r="AH24" i="10"/>
  <c r="AH22" i="10"/>
  <c r="AH21" i="10"/>
  <c r="AH20" i="10"/>
  <c r="AH19" i="10"/>
  <c r="AH18" i="10"/>
  <c r="AH16" i="10"/>
  <c r="AH15" i="10"/>
  <c r="AH14" i="10"/>
  <c r="AH13" i="10"/>
  <c r="AH12" i="10"/>
  <c r="AH7" i="10"/>
  <c r="AH8" i="10"/>
  <c r="AH9" i="10"/>
  <c r="AH10" i="10"/>
  <c r="AH6" i="10"/>
  <c r="S19" i="6"/>
  <c r="S18" i="6"/>
  <c r="S20" i="6" l="1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I28" i="10" l="1"/>
  <c r="I27" i="10"/>
  <c r="I26" i="10"/>
  <c r="I25" i="10"/>
  <c r="I24" i="10"/>
  <c r="I22" i="10"/>
  <c r="I21" i="10"/>
  <c r="I20" i="10"/>
  <c r="I19" i="10"/>
  <c r="I18" i="10"/>
  <c r="I16" i="10"/>
  <c r="I15" i="10"/>
  <c r="I14" i="10"/>
  <c r="I13" i="10"/>
  <c r="I12" i="10"/>
  <c r="I10" i="10"/>
  <c r="I9" i="10"/>
  <c r="I8" i="10"/>
  <c r="I7" i="10"/>
  <c r="I6" i="10"/>
  <c r="AE28" i="10" l="1"/>
  <c r="AE27" i="10"/>
  <c r="AE26" i="10"/>
  <c r="AE25" i="10"/>
  <c r="AE24" i="10"/>
  <c r="AE22" i="10"/>
  <c r="AE21" i="10"/>
  <c r="AE20" i="10"/>
  <c r="AE19" i="10"/>
  <c r="AE18" i="10"/>
  <c r="AE16" i="10"/>
  <c r="AE15" i="10"/>
  <c r="AE14" i="10"/>
  <c r="AE13" i="10"/>
  <c r="AE12" i="10"/>
  <c r="AE10" i="10"/>
  <c r="AE9" i="10"/>
  <c r="AE8" i="10"/>
  <c r="AE7" i="10"/>
  <c r="AE6" i="10"/>
  <c r="S17" i="6" l="1"/>
  <c r="E6" i="10" l="1"/>
  <c r="E8" i="10" l="1"/>
  <c r="E7" i="10"/>
  <c r="E9" i="10" l="1"/>
  <c r="E10" i="10" l="1"/>
  <c r="E12" i="10" l="1"/>
  <c r="E13" i="10" l="1"/>
  <c r="E14" i="10" l="1"/>
  <c r="E15" i="10" l="1"/>
  <c r="E16" i="10" l="1"/>
  <c r="E18" i="10" l="1"/>
  <c r="E19" i="10" l="1"/>
  <c r="E20" i="10" l="1"/>
  <c r="E21" i="10" l="1"/>
  <c r="E22" i="10" l="1"/>
  <c r="E24" i="10" l="1"/>
  <c r="E25" i="10" l="1"/>
  <c r="E26" i="10" l="1"/>
  <c r="E27" i="10" l="1"/>
  <c r="E28" i="10" l="1"/>
  <c r="K33" i="6" l="1"/>
  <c r="K32" i="6"/>
  <c r="K31" i="6"/>
  <c r="K30" i="6"/>
  <c r="K29" i="6"/>
  <c r="K28" i="6"/>
  <c r="K27" i="6"/>
  <c r="K26" i="6"/>
  <c r="K25" i="6"/>
  <c r="K24" i="6"/>
  <c r="K23" i="6"/>
  <c r="K22" i="6"/>
  <c r="K21" i="6"/>
  <c r="K6" i="6"/>
  <c r="K7" i="6"/>
  <c r="K8" i="6"/>
  <c r="K9" i="6"/>
  <c r="K10" i="6"/>
  <c r="K11" i="6"/>
  <c r="K12" i="6"/>
  <c r="K13" i="6"/>
  <c r="K14" i="6"/>
  <c r="K15" i="6"/>
  <c r="K16" i="6"/>
  <c r="K17" i="6"/>
  <c r="K5" i="6"/>
</calcChain>
</file>

<file path=xl/comments1.xml><?xml version="1.0" encoding="utf-8"?>
<comments xmlns="http://schemas.openxmlformats.org/spreadsheetml/2006/main">
  <authors>
    <author>Ming Xu</author>
  </authors>
  <commentList>
    <comment ref="F35" authorId="0">
      <text>
        <r>
          <rPr>
            <b/>
            <sz val="9"/>
            <color indexed="81"/>
            <rFont val="Tahoma"/>
            <family val="2"/>
          </rPr>
          <t>Ming Xu:</t>
        </r>
        <r>
          <rPr>
            <sz val="9"/>
            <color indexed="81"/>
            <rFont val="Tahoma"/>
            <family val="2"/>
          </rPr>
          <t xml:space="preserve">
Changed from 0 to 1 to make the algorithm working</t>
        </r>
      </text>
    </comment>
  </commentList>
</comments>
</file>

<file path=xl/sharedStrings.xml><?xml version="1.0" encoding="utf-8"?>
<sst xmlns="http://schemas.openxmlformats.org/spreadsheetml/2006/main" count="503" uniqueCount="209">
  <si>
    <t>Age</t>
  </si>
  <si>
    <t>Accumulated distribution of stroke-male</t>
  </si>
  <si>
    <t>Accumulated distribution of stroke-female</t>
  </si>
  <si>
    <t>Sum</t>
  </si>
  <si>
    <t>Ischaemic</t>
  </si>
  <si>
    <t>Transport method</t>
  </si>
  <si>
    <t>Age group</t>
  </si>
  <si>
    <t>Stroke unit</t>
  </si>
  <si>
    <t>ESD</t>
  </si>
  <si>
    <t>No rehabilitation</t>
  </si>
  <si>
    <t>Death rate in SU</t>
  </si>
  <si>
    <t>Patient Destination after SU</t>
  </si>
  <si>
    <t>Severity transition in SU</t>
  </si>
  <si>
    <t>Death rate in ESD</t>
  </si>
  <si>
    <t>Patient Destination after ESD</t>
  </si>
  <si>
    <t>Care home</t>
  </si>
  <si>
    <t>Severity outcome from ESD</t>
  </si>
  <si>
    <t>Community rehabilitation</t>
  </si>
  <si>
    <t>Severity outcome from community rehabilitation</t>
  </si>
  <si>
    <t>Other</t>
  </si>
  <si>
    <t>Inpatient</t>
  </si>
  <si>
    <t>Discharge destination for  no rehabilitation patients</t>
  </si>
  <si>
    <t>Discharge destination for community rehabilitation patients</t>
  </si>
  <si>
    <t>NIHSS</t>
  </si>
  <si>
    <t>mRS-0</t>
  </si>
  <si>
    <t>mRS-1</t>
  </si>
  <si>
    <t>mRS-2</t>
  </si>
  <si>
    <t>mRS-3</t>
  </si>
  <si>
    <t>mRS-4</t>
  </si>
  <si>
    <t>mRS-5</t>
  </si>
  <si>
    <t>Initial stroke severity (NIHSS) - ischaemic</t>
  </si>
  <si>
    <t>Initial stroke severity (NIHSS) - haemorrhage</t>
  </si>
  <si>
    <t xml:space="preserve"> </t>
  </si>
  <si>
    <t>State transition in ASU - not thrombolysed</t>
  </si>
  <si>
    <t>Maximum stay</t>
  </si>
  <si>
    <t>SU (days)</t>
  </si>
  <si>
    <t>ESD (days)</t>
  </si>
  <si>
    <t>Number of death</t>
  </si>
  <si>
    <t>Total number</t>
  </si>
  <si>
    <t>Survival for the baseline group (age65, BI 20, Ischaemic, male)</t>
  </si>
  <si>
    <t>Baseline Probability</t>
  </si>
  <si>
    <t>Year</t>
  </si>
  <si>
    <t>Cox regression results</t>
  </si>
  <si>
    <t>Hazard ratio</t>
  </si>
  <si>
    <t>Lower 95% CI of HR</t>
  </si>
  <si>
    <t>Higher 95% CI of HR</t>
  </si>
  <si>
    <t>Constant</t>
  </si>
  <si>
    <t>Severity (Barthel index) when discharged</t>
  </si>
  <si>
    <t>Stroke type (ischaemic as ref)</t>
  </si>
  <si>
    <t>Gender (male as ref)</t>
  </si>
  <si>
    <t>Stroke recurrence</t>
  </si>
  <si>
    <t>Recurrence type</t>
  </si>
  <si>
    <t>PICH</t>
  </si>
  <si>
    <t>Ischaemic stroke as primary stroke</t>
  </si>
  <si>
    <t>Time after first stroke</t>
  </si>
  <si>
    <t>PICH as primary stroke</t>
  </si>
  <si>
    <t>Cumulative total of recurrences</t>
  </si>
  <si>
    <t>Probability of recurence</t>
  </si>
  <si>
    <t>Recurrnce type</t>
  </si>
  <si>
    <t>State transition in 24 hours after thrombolysis</t>
  </si>
  <si>
    <t>State transition in ASU - post thrombolysed NIHSS to mRS</t>
  </si>
  <si>
    <t>GLM regression results</t>
  </si>
  <si>
    <t>Not Thrombolysed</t>
  </si>
  <si>
    <t>Thrombolysed</t>
  </si>
  <si>
    <t>Coefficient</t>
  </si>
  <si>
    <t>SE</t>
  </si>
  <si>
    <t>Lower 95% CI of β</t>
  </si>
  <si>
    <t>Higher 95% CI of β</t>
  </si>
  <si>
    <t>NIHSS after thrombolysis</t>
  </si>
  <si>
    <t>Discharge destinations</t>
  </si>
  <si>
    <t>Death</t>
  </si>
  <si>
    <t>Gender (not thrombolysed patients only)</t>
  </si>
  <si>
    <t>Male</t>
  </si>
  <si>
    <t>Female</t>
  </si>
  <si>
    <t>Death rate in ASU in not thrombolysed patients</t>
  </si>
  <si>
    <t>Severity (NIHSS at admission</t>
  </si>
  <si>
    <t>Probability of being eligible for thrombolysis</t>
  </si>
  <si>
    <t>Acute stroke unit</t>
  </si>
  <si>
    <t>Stroke unit rehablitation</t>
  </si>
  <si>
    <t>NIHSS at admission</t>
  </si>
  <si>
    <t>Lamda</t>
  </si>
  <si>
    <t>ASU (hours)</t>
  </si>
  <si>
    <t>GMW (hours)</t>
  </si>
  <si>
    <t>Percentile</t>
  </si>
  <si>
    <t>Length of stay</t>
  </si>
  <si>
    <t>Demographic inputs - Source=SSNAP</t>
  </si>
  <si>
    <t>Age (as a continuous variable)</t>
  </si>
  <si>
    <t>Probability</t>
  </si>
  <si>
    <t>Probability of getting thrombolysed when eligible</t>
  </si>
  <si>
    <t>Number of deaths</t>
  </si>
  <si>
    <t>40-64</t>
  </si>
  <si>
    <t>65-74</t>
  </si>
  <si>
    <t>75-84</t>
  </si>
  <si>
    <t>85-100</t>
  </si>
  <si>
    <t>sd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</si>
  <si>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</si>
  <si>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</si>
  <si>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</si>
  <si>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</si>
  <si>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</si>
  <si>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</si>
  <si>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</si>
  <si>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</si>
  <si>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</si>
  <si>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</si>
  <si>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</si>
  <si>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</si>
  <si>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</si>
  <si>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5-year age groups</t>
  </si>
  <si>
    <t>Number</t>
  </si>
  <si>
    <t>mean</t>
  </si>
  <si>
    <t>LN of Length of stay in ESD  (days) - death
Parameters of the lognormal distribution</t>
  </si>
  <si>
    <t>For PSA
SE of mean</t>
  </si>
  <si>
    <t>for PSA
SE of mean</t>
  </si>
  <si>
    <t>Length of stay in ESD  (days) - alive
Parameters of the exponential distribution</t>
  </si>
  <si>
    <t>for PSA
SE of lamda</t>
  </si>
  <si>
    <t>for PSA
SE for lamda</t>
  </si>
  <si>
    <t xml:space="preserve">Patient Destination after ASU 
</t>
  </si>
  <si>
    <t>Length of community rehabilitation
Parameters of the exponential distribution</t>
  </si>
  <si>
    <t>Own home</t>
  </si>
  <si>
    <t xml:space="preserve">Own home </t>
  </si>
  <si>
    <t>Community rehab</t>
  </si>
  <si>
    <t>Survival and recurrence: source=SLSR</t>
  </si>
  <si>
    <t>Length of stay in ASU - Source=SSNAP data</t>
  </si>
  <si>
    <t>Effects in treatment units - Source=SSNAP data</t>
  </si>
  <si>
    <t>Number of patients in this group</t>
  </si>
  <si>
    <t>1-4</t>
  </si>
  <si>
    <t>5-15</t>
  </si>
  <si>
    <t>16-20</t>
  </si>
  <si>
    <t>21-42</t>
  </si>
  <si>
    <t>Ambulance</t>
  </si>
  <si>
    <t>NIHSS 0</t>
  </si>
  <si>
    <t xml:space="preserve"> NIHSS 1-4</t>
  </si>
  <si>
    <t>NIHSS 5-15</t>
  </si>
  <si>
    <t>NIHSS 16-20</t>
  </si>
  <si>
    <t>NIHSS 21-42</t>
  </si>
  <si>
    <t xml:space="preserve">mRS </t>
  </si>
  <si>
    <t>mRS</t>
  </si>
  <si>
    <t>Death rate in ASU in thrombolysed patients</t>
  </si>
  <si>
    <t>Number that got thrombolysed</t>
  </si>
  <si>
    <t>Number that met the threshold</t>
  </si>
  <si>
    <t>LN of length of stay in SU (days) - ESD
Parameters of the lognormal distribution</t>
  </si>
  <si>
    <t>LN of length of stay in SU (days) - conventional discharge
Parameters of the lognormal distribution</t>
  </si>
  <si>
    <t>LN of length of stay in stroke unit (days) - when patient dies
Parameters of the lognormal distribution</t>
  </si>
  <si>
    <t>Akaike Information Criterion (AIC) of possible distributions and links (all acute stroke unit patients)</t>
  </si>
  <si>
    <t>Family</t>
  </si>
  <si>
    <t>Link</t>
  </si>
  <si>
    <t>AIC</t>
  </si>
  <si>
    <t>Log Likelihood</t>
  </si>
  <si>
    <t>Gaussian</t>
  </si>
  <si>
    <t>identity</t>
  </si>
  <si>
    <t>Inverse</t>
  </si>
  <si>
    <t>Not converged</t>
  </si>
  <si>
    <t>poisson</t>
  </si>
  <si>
    <t>log</t>
  </si>
  <si>
    <t>gamma</t>
  </si>
  <si>
    <t>inverse</t>
  </si>
  <si>
    <t>Distribution of mean</t>
  </si>
  <si>
    <t>patient age distribution - male</t>
  </si>
  <si>
    <t>Fixed</t>
  </si>
  <si>
    <t>patient age distribution - female</t>
  </si>
  <si>
    <t>patient stroke type</t>
  </si>
  <si>
    <t>ischaemic stroke initial severity</t>
  </si>
  <si>
    <t>Dirichlet</t>
  </si>
  <si>
    <t>haemorrhage stroke initial severity</t>
  </si>
  <si>
    <t>transport method distribution</t>
  </si>
  <si>
    <t>proportion of patients get into ASU straight after brain scan</t>
  </si>
  <si>
    <t>Scan method distribution (CT vs. MRI)</t>
  </si>
  <si>
    <t>LOS in GMW</t>
  </si>
  <si>
    <t>Probability of getting thrombolysis when met the SSNAP minimum criteria</t>
  </si>
  <si>
    <t>Beta</t>
  </si>
  <si>
    <t>Probability of meeting SSNAP minimum thrombolysis criteria</t>
  </si>
  <si>
    <t>ASU severity transition - not thrombolysed</t>
  </si>
  <si>
    <t>ASU severity transition – NIHSS change before and after thrombolysis</t>
  </si>
  <si>
    <t>ASU severity transition -  post-thrombolysis NIHSS to mRS at discharge</t>
  </si>
  <si>
    <t>Death rate in ASU - not thrombolysed patients</t>
  </si>
  <si>
    <t>Death rate in ASU - Thrombolysed patients</t>
  </si>
  <si>
    <t>ASU next event</t>
  </si>
  <si>
    <t>Length of stay in ASU - regression information</t>
  </si>
  <si>
    <t>Gamma</t>
  </si>
  <si>
    <t>SU next event</t>
  </si>
  <si>
    <t>Length of stay in SU</t>
  </si>
  <si>
    <t>Lognormal</t>
  </si>
  <si>
    <t>SU severity transition</t>
  </si>
  <si>
    <t>Length of stay in ESD - death</t>
  </si>
  <si>
    <t>mRS transition in ESD</t>
  </si>
  <si>
    <t>Next event after ESD</t>
  </si>
  <si>
    <t>Discharge destination-no rehabilitation patients</t>
  </si>
  <si>
    <t>Community rehabilitation severity transition</t>
  </si>
  <si>
    <t>Community rehabilitation length of stay</t>
  </si>
  <si>
    <t>Discharge destination - community rehab patients</t>
  </si>
  <si>
    <t>Stroke survival - reference survival</t>
  </si>
  <si>
    <t>Stroke survival – hazard ratio</t>
  </si>
  <si>
    <t>Uniform</t>
  </si>
  <si>
    <t>Stroke recurrence timing</t>
  </si>
  <si>
    <t>Stroke recurrence severity</t>
  </si>
  <si>
    <t>Stroke recurrence Type</t>
  </si>
  <si>
    <t>Utilities</t>
  </si>
  <si>
    <t>Cost - Ambulance</t>
  </si>
  <si>
    <t>Cost - CT brain scan</t>
  </si>
  <si>
    <t>Cost - MRI brain scan</t>
  </si>
  <si>
    <t>Cost - Thrombolysis</t>
  </si>
  <si>
    <t>Cost - Acute stroke unit (ASU)</t>
  </si>
  <si>
    <t>Cost - Stroke unit (SU)</t>
  </si>
  <si>
    <t>Cost - Generic medical ward (GMW)</t>
  </si>
  <si>
    <t>Cost - Post-discharge costs</t>
  </si>
  <si>
    <t>Cost - ESD</t>
  </si>
  <si>
    <t>Cost - community rehabilitation</t>
  </si>
  <si>
    <t>Distributions assumed for the probabilistic sensitivity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</si>
</sst>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"/>
    <numFmt numFmtId="165" formatCode="0.000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0.00000"/>
    <numFmt numFmtId="170" formatCode="_-* #,##0_-;\-* #,##0_-;_-* &quot;-&quot;??_-;_-@_-"/>
  </numFmts>
  <fonts count="59" x14ac:knownFonts="1"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i/>
      <sz val="9"/>
      <color theme="9" tint="-0.249977111117893"/>
      <name val="Arial"/>
      <family val="2"/>
    </font>
    <font>
      <b/>
      <sz val="11"/>
      <color theme="8" tint="-0.249977111117893"/>
      <name val="Arial"/>
      <family val="2"/>
    </font>
    <font>
      <b/>
      <i/>
      <sz val="9"/>
      <color theme="5" tint="-0.249977111117893"/>
      <name val="Arial"/>
      <family val="2"/>
    </font>
    <font>
      <i/>
      <sz val="9"/>
      <color theme="5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11"/>
      <color theme="4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9" tint="-0.249977111117893"/>
      <name val="Arial"/>
      <family val="2"/>
    </font>
    <font>
      <sz val="8"/>
      <color theme="8" tint="-0.249977111117893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sz val="8"/>
      <color rgb="FFFF0000"/>
      <name val="Arial"/>
      <family val="2"/>
    </font>
    <font>
      <i/>
      <sz val="8"/>
      <color theme="8" tint="-0.249977111117893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4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rgb="FF7F7F7F"/>
      <name val="Calibri"/>
      <family val="2"/>
      <scheme val="minor"/>
    </font>
    <font>
      <b/>
      <u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B0F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7FABA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90">
    <xf numFmtId="0" fontId="0" fillId="0" borderId="0"/>
    <xf numFmtId="0" fontId="12" fillId="0" borderId="0"/>
    <xf numFmtId="0" fontId="17" fillId="0" borderId="0"/>
    <xf numFmtId="0" fontId="17" fillId="0" borderId="0"/>
    <xf numFmtId="43" fontId="13" fillId="0" borderId="0" applyFont="0" applyFill="0" applyBorder="0" applyAlignment="0" applyProtection="0"/>
    <xf numFmtId="0" fontId="12" fillId="0" borderId="0"/>
    <xf numFmtId="0" fontId="19" fillId="0" borderId="0"/>
    <xf numFmtId="0" fontId="19" fillId="0" borderId="0"/>
    <xf numFmtId="43" fontId="13" fillId="0" borderId="0" applyFont="0" applyFill="0" applyBorder="0" applyAlignment="0" applyProtection="0"/>
    <xf numFmtId="0" fontId="19" fillId="0" borderId="0"/>
    <xf numFmtId="0" fontId="17" fillId="0" borderId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2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8" borderId="0" applyNumberFormat="0" applyBorder="0" applyAlignment="0" applyProtection="0"/>
    <xf numFmtId="0" fontId="31" fillId="12" borderId="0" applyNumberFormat="0" applyBorder="0" applyAlignment="0" applyProtection="0"/>
    <xf numFmtId="0" fontId="32" fillId="16" borderId="20" applyNumberFormat="0" applyAlignment="0" applyProtection="0"/>
    <xf numFmtId="0" fontId="33" fillId="29" borderId="21" applyNumberFormat="0" applyAlignment="0" applyProtection="0"/>
    <xf numFmtId="0" fontId="34" fillId="0" borderId="0" applyNumberFormat="0" applyFill="0" applyBorder="0" applyAlignment="0" applyProtection="0"/>
    <xf numFmtId="0" fontId="35" fillId="13" borderId="0" applyNumberFormat="0" applyBorder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9" fillId="16" borderId="20" applyNumberFormat="0" applyAlignment="0" applyProtection="0"/>
    <xf numFmtId="0" fontId="40" fillId="0" borderId="25" applyNumberFormat="0" applyFill="0" applyAlignment="0" applyProtection="0"/>
    <xf numFmtId="0" fontId="41" fillId="30" borderId="0" applyNumberFormat="0" applyBorder="0" applyAlignment="0" applyProtection="0"/>
    <xf numFmtId="0" fontId="17" fillId="31" borderId="26" applyNumberFormat="0" applyFont="0" applyAlignment="0" applyProtection="0"/>
    <xf numFmtId="0" fontId="42" fillId="16" borderId="27" applyNumberFormat="0" applyAlignment="0" applyProtection="0"/>
    <xf numFmtId="0" fontId="43" fillId="0" borderId="0" applyNumberFormat="0" applyFill="0" applyBorder="0" applyAlignment="0" applyProtection="0"/>
    <xf numFmtId="0" fontId="44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0" fontId="17" fillId="31" borderId="26" applyNumberFormat="0" applyFont="0" applyAlignment="0" applyProtection="0"/>
    <xf numFmtId="0" fontId="12" fillId="0" borderId="0"/>
  </cellStyleXfs>
  <cellXfs count="3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12" xfId="0" applyBorder="1"/>
    <xf numFmtId="0" fontId="0" fillId="0" borderId="9" xfId="0" applyBorder="1"/>
    <xf numFmtId="0" fontId="0" fillId="0" borderId="10" xfId="0" applyBorder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8" fillId="0" borderId="8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0" fillId="9" borderId="7" xfId="0" applyFill="1" applyBorder="1"/>
    <xf numFmtId="0" fontId="0" fillId="9" borderId="5" xfId="0" applyFill="1" applyBorder="1"/>
    <xf numFmtId="0" fontId="0" fillId="9" borderId="10" xfId="0" applyFill="1" applyBorder="1"/>
    <xf numFmtId="0" fontId="9" fillId="9" borderId="15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9" fillId="3" borderId="15" xfId="0" applyFont="1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9" fillId="7" borderId="15" xfId="0" applyFont="1" applyFill="1" applyBorder="1" applyAlignment="1">
      <alignment wrapText="1"/>
    </xf>
    <xf numFmtId="0" fontId="9" fillId="7" borderId="13" xfId="0" applyFont="1" applyFill="1" applyBorder="1" applyAlignment="1">
      <alignment wrapText="1"/>
    </xf>
    <xf numFmtId="0" fontId="0" fillId="7" borderId="5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9" fillId="8" borderId="19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6" borderId="7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0" borderId="14" xfId="0" applyBorder="1"/>
    <xf numFmtId="0" fontId="0" fillId="0" borderId="8" xfId="0" applyBorder="1"/>
    <xf numFmtId="0" fontId="0" fillId="2" borderId="5" xfId="0" applyFill="1" applyBorder="1"/>
    <xf numFmtId="0" fontId="5" fillId="0" borderId="1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2" borderId="6" xfId="0" applyFill="1" applyBorder="1"/>
    <xf numFmtId="0" fontId="8" fillId="0" borderId="5" xfId="0" applyFont="1" applyFill="1" applyBorder="1" applyAlignment="1">
      <alignment wrapText="1"/>
    </xf>
    <xf numFmtId="0" fontId="0" fillId="0" borderId="7" xfId="0" applyFill="1" applyBorder="1"/>
    <xf numFmtId="0" fontId="0" fillId="2" borderId="10" xfId="0" applyFill="1" applyBorder="1"/>
    <xf numFmtId="0" fontId="11" fillId="0" borderId="0" xfId="0" applyFont="1"/>
    <xf numFmtId="0" fontId="0" fillId="0" borderId="0" xfId="0"/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0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5" xfId="0" applyFont="1" applyBorder="1"/>
    <xf numFmtId="0" fontId="8" fillId="0" borderId="13" xfId="0" applyFont="1" applyBorder="1"/>
    <xf numFmtId="0" fontId="8" fillId="0" borderId="7" xfId="0" applyFont="1" applyBorder="1"/>
    <xf numFmtId="0" fontId="14" fillId="0" borderId="8" xfId="0" applyFont="1" applyBorder="1"/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5" fillId="0" borderId="0" xfId="0" applyFont="1"/>
    <xf numFmtId="0" fontId="16" fillId="0" borderId="5" xfId="0" applyFont="1" applyBorder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8" fillId="0" borderId="5" xfId="0" applyFont="1" applyBorder="1"/>
    <xf numFmtId="0" fontId="1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4" fillId="0" borderId="14" xfId="0" applyFont="1" applyBorder="1"/>
    <xf numFmtId="0" fontId="14" fillId="0" borderId="14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0" fillId="8" borderId="12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0" fillId="0" borderId="0" xfId="0"/>
    <xf numFmtId="0" fontId="0" fillId="0" borderId="7" xfId="0" applyBorder="1"/>
    <xf numFmtId="0" fontId="5" fillId="0" borderId="15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4" xfId="0" applyBorder="1"/>
    <xf numFmtId="0" fontId="0" fillId="8" borderId="10" xfId="0" applyFill="1" applyBorder="1" applyAlignment="1">
      <alignment horizontal="left"/>
    </xf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8" borderId="9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6" xfId="0" applyFont="1" applyBorder="1"/>
    <xf numFmtId="0" fontId="9" fillId="8" borderId="15" xfId="0" applyFont="1" applyFill="1" applyBorder="1" applyAlignment="1">
      <alignment wrapText="1"/>
    </xf>
    <xf numFmtId="0" fontId="9" fillId="8" borderId="13" xfId="0" applyFont="1" applyFill="1" applyBorder="1" applyAlignment="1">
      <alignment wrapText="1"/>
    </xf>
    <xf numFmtId="0" fontId="0" fillId="8" borderId="9" xfId="0" applyFill="1" applyBorder="1" applyAlignment="1">
      <alignment horizontal="right"/>
    </xf>
    <xf numFmtId="0" fontId="0" fillId="8" borderId="8" xfId="0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8" borderId="5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8" borderId="7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8" fillId="0" borderId="15" xfId="0" applyFont="1" applyBorder="1"/>
    <xf numFmtId="0" fontId="14" fillId="0" borderId="13" xfId="0" applyFont="1" applyBorder="1"/>
    <xf numFmtId="0" fontId="0" fillId="0" borderId="13" xfId="0" applyBorder="1"/>
    <xf numFmtId="0" fontId="21" fillId="0" borderId="0" xfId="0" applyFont="1"/>
    <xf numFmtId="0" fontId="16" fillId="0" borderId="10" xfId="0" applyFont="1" applyBorder="1" applyAlignment="1">
      <alignment horizontal="left"/>
    </xf>
    <xf numFmtId="0" fontId="0" fillId="4" borderId="6" xfId="0" applyFill="1" applyBorder="1"/>
    <xf numFmtId="0" fontId="0" fillId="4" borderId="12" xfId="0" applyFill="1" applyBorder="1"/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4" borderId="5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4" xfId="0" applyFill="1" applyBorder="1"/>
    <xf numFmtId="0" fontId="9" fillId="5" borderId="13" xfId="0" applyFont="1" applyFill="1" applyBorder="1" applyAlignment="1">
      <alignment wrapText="1"/>
    </xf>
    <xf numFmtId="0" fontId="0" fillId="5" borderId="8" xfId="0" applyFill="1" applyBorder="1"/>
    <xf numFmtId="0" fontId="0" fillId="5" borderId="0" xfId="0" applyFill="1" applyBorder="1"/>
    <xf numFmtId="0" fontId="0" fillId="5" borderId="14" xfId="0" applyFill="1" applyBorder="1"/>
    <xf numFmtId="0" fontId="0" fillId="8" borderId="8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5" fillId="0" borderId="2" xfId="0" applyFont="1" applyBorder="1" applyAlignment="1">
      <alignment wrapText="1"/>
    </xf>
    <xf numFmtId="0" fontId="9" fillId="5" borderId="15" xfId="0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0" fillId="5" borderId="7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0" xfId="0" applyFill="1" applyBorder="1"/>
    <xf numFmtId="0" fontId="0" fillId="5" borderId="12" xfId="0" applyFill="1" applyBorder="1"/>
    <xf numFmtId="0" fontId="5" fillId="0" borderId="1" xfId="0" applyFont="1" applyBorder="1" applyAlignment="1">
      <alignment wrapText="1"/>
    </xf>
    <xf numFmtId="164" fontId="0" fillId="4" borderId="0" xfId="0" applyNumberFormat="1" applyFill="1" applyBorder="1"/>
    <xf numFmtId="164" fontId="0" fillId="4" borderId="14" xfId="0" applyNumberFormat="1" applyFill="1" applyBorder="1"/>
    <xf numFmtId="0" fontId="0" fillId="0" borderId="0" xfId="0"/>
    <xf numFmtId="2" fontId="0" fillId="3" borderId="0" xfId="0" applyNumberFormat="1" applyFill="1" applyBorder="1" applyAlignment="1">
      <alignment horizontal="left"/>
    </xf>
    <xf numFmtId="2" fontId="0" fillId="3" borderId="8" xfId="0" applyNumberFormat="1" applyFill="1" applyBorder="1" applyAlignment="1">
      <alignment horizontal="left"/>
    </xf>
    <xf numFmtId="2" fontId="0" fillId="7" borderId="0" xfId="0" applyNumberFormat="1" applyFill="1" applyBorder="1" applyAlignment="1">
      <alignment horizontal="left"/>
    </xf>
    <xf numFmtId="2" fontId="0" fillId="7" borderId="8" xfId="0" applyNumberFormat="1" applyFill="1" applyBorder="1" applyAlignment="1">
      <alignment horizontal="left"/>
    </xf>
    <xf numFmtId="2" fontId="0" fillId="4" borderId="14" xfId="0" applyNumberFormat="1" applyFill="1" applyBorder="1"/>
    <xf numFmtId="2" fontId="0" fillId="4" borderId="0" xfId="0" applyNumberFormat="1" applyFill="1" applyBorder="1"/>
    <xf numFmtId="0" fontId="14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1" xfId="0" applyBorder="1"/>
    <xf numFmtId="0" fontId="14" fillId="0" borderId="0" xfId="0" applyFont="1"/>
    <xf numFmtId="0" fontId="12" fillId="0" borderId="11" xfId="1" applyBorder="1"/>
    <xf numFmtId="0" fontId="8" fillId="0" borderId="11" xfId="0" applyFont="1" applyBorder="1"/>
    <xf numFmtId="0" fontId="12" fillId="0" borderId="2" xfId="1" applyBorder="1"/>
    <xf numFmtId="0" fontId="8" fillId="0" borderId="2" xfId="0" applyFont="1" applyBorder="1"/>
    <xf numFmtId="165" fontId="0" fillId="9" borderId="0" xfId="0" applyNumberFormat="1" applyFill="1" applyBorder="1"/>
    <xf numFmtId="165" fontId="0" fillId="9" borderId="14" xfId="0" applyNumberFormat="1" applyFill="1" applyBorder="1"/>
    <xf numFmtId="165" fontId="0" fillId="9" borderId="8" xfId="0" applyNumberFormat="1" applyFill="1" applyBorder="1"/>
    <xf numFmtId="0" fontId="0" fillId="7" borderId="10" xfId="0" applyFill="1" applyBorder="1" applyAlignment="1">
      <alignment horizontal="left"/>
    </xf>
    <xf numFmtId="2" fontId="0" fillId="7" borderId="14" xfId="0" applyNumberForma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2" fontId="0" fillId="3" borderId="14" xfId="0" applyNumberFormat="1" applyFill="1" applyBorder="1" applyAlignment="1">
      <alignment horizontal="left"/>
    </xf>
    <xf numFmtId="2" fontId="0" fillId="0" borderId="7" xfId="0" applyNumberFormat="1" applyBorder="1"/>
    <xf numFmtId="2" fontId="0" fillId="0" borderId="9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10" xfId="0" applyNumberFormat="1" applyBorder="1"/>
    <xf numFmtId="2" fontId="0" fillId="0" borderId="12" xfId="0" applyNumberFormat="1" applyBorder="1"/>
    <xf numFmtId="2" fontId="0" fillId="0" borderId="1" xfId="0" applyNumberFormat="1" applyBorder="1"/>
    <xf numFmtId="0" fontId="2" fillId="0" borderId="4" xfId="0" applyFont="1" applyBorder="1" applyAlignment="1">
      <alignment horizontal="center" wrapText="1"/>
    </xf>
    <xf numFmtId="165" fontId="0" fillId="7" borderId="9" xfId="0" applyNumberFormat="1" applyFill="1" applyBorder="1"/>
    <xf numFmtId="165" fontId="0" fillId="7" borderId="6" xfId="0" applyNumberFormat="1" applyFill="1" applyBorder="1"/>
    <xf numFmtId="165" fontId="0" fillId="7" borderId="12" xfId="0" applyNumberFormat="1" applyFill="1" applyBorder="1"/>
    <xf numFmtId="0" fontId="47" fillId="0" borderId="0" xfId="0" applyFont="1" applyBorder="1"/>
    <xf numFmtId="164" fontId="0" fillId="4" borderId="6" xfId="0" applyNumberFormat="1" applyFill="1" applyBorder="1"/>
    <xf numFmtId="164" fontId="0" fillId="4" borderId="12" xfId="0" applyNumberFormat="1" applyFill="1" applyBorder="1"/>
    <xf numFmtId="1" fontId="0" fillId="0" borderId="5" xfId="0" applyNumberFormat="1" applyBorder="1"/>
    <xf numFmtId="1" fontId="0" fillId="0" borderId="0" xfId="0" applyNumberFormat="1" applyBorder="1"/>
    <xf numFmtId="1" fontId="0" fillId="0" borderId="6" xfId="0" applyNumberFormat="1" applyBorder="1"/>
    <xf numFmtId="1" fontId="0" fillId="0" borderId="2" xfId="0" applyNumberFormat="1" applyBorder="1"/>
    <xf numFmtId="1" fontId="0" fillId="0" borderId="10" xfId="0" applyNumberFormat="1" applyBorder="1"/>
    <xf numFmtId="1" fontId="0" fillId="0" borderId="14" xfId="0" applyNumberFormat="1" applyBorder="1"/>
    <xf numFmtId="1" fontId="0" fillId="0" borderId="12" xfId="0" applyNumberFormat="1" applyBorder="1"/>
    <xf numFmtId="1" fontId="0" fillId="0" borderId="3" xfId="0" applyNumberFormat="1" applyBorder="1"/>
    <xf numFmtId="0" fontId="0" fillId="0" borderId="0" xfId="0" applyFill="1"/>
    <xf numFmtId="0" fontId="0" fillId="0" borderId="9" xfId="0" applyFill="1" applyBorder="1"/>
    <xf numFmtId="0" fontId="8" fillId="0" borderId="0" xfId="0" applyFont="1" applyFill="1" applyBorder="1" applyAlignment="1">
      <alignment horizontal="right" wrapText="1"/>
    </xf>
    <xf numFmtId="0" fontId="8" fillId="0" borderId="7" xfId="0" quotePrefix="1" applyFont="1" applyFill="1" applyBorder="1" applyAlignment="1">
      <alignment wrapText="1"/>
    </xf>
    <xf numFmtId="0" fontId="8" fillId="0" borderId="0" xfId="0" quotePrefix="1" applyFont="1" applyFill="1" applyBorder="1" applyAlignment="1">
      <alignment wrapText="1"/>
    </xf>
    <xf numFmtId="0" fontId="8" fillId="0" borderId="5" xfId="0" quotePrefix="1" applyFont="1" applyFill="1" applyBorder="1" applyAlignment="1">
      <alignment wrapText="1"/>
    </xf>
    <xf numFmtId="0" fontId="8" fillId="0" borderId="10" xfId="0" quotePrefix="1" applyFont="1" applyFill="1" applyBorder="1" applyAlignment="1">
      <alignment wrapText="1"/>
    </xf>
    <xf numFmtId="0" fontId="48" fillId="0" borderId="0" xfId="0" applyFont="1"/>
    <xf numFmtId="0" fontId="9" fillId="9" borderId="13" xfId="0" applyFont="1" applyFill="1" applyBorder="1" applyAlignment="1">
      <alignment horizontal="right" wrapText="1"/>
    </xf>
    <xf numFmtId="2" fontId="49" fillId="3" borderId="0" xfId="0" applyNumberFormat="1" applyFont="1" applyFill="1" applyBorder="1" applyAlignment="1">
      <alignment horizontal="left"/>
    </xf>
    <xf numFmtId="0" fontId="0" fillId="0" borderId="5" xfId="0" quotePrefix="1" applyFill="1" applyBorder="1"/>
    <xf numFmtId="0" fontId="0" fillId="0" borderId="10" xfId="0" quotePrefix="1" applyFill="1" applyBorder="1"/>
    <xf numFmtId="9" fontId="18" fillId="0" borderId="0" xfId="0" applyNumberFormat="1" applyFont="1" applyBorder="1" applyAlignment="1">
      <alignment wrapText="1"/>
    </xf>
    <xf numFmtId="9" fontId="0" fillId="0" borderId="0" xfId="0" applyNumberFormat="1" applyBorder="1"/>
    <xf numFmtId="165" fontId="0" fillId="3" borderId="8" xfId="0" applyNumberFormat="1" applyFill="1" applyBorder="1" applyAlignment="1">
      <alignment horizontal="right"/>
    </xf>
    <xf numFmtId="165" fontId="0" fillId="3" borderId="0" xfId="0" applyNumberFormat="1" applyFill="1" applyBorder="1" applyAlignment="1">
      <alignment horizontal="right"/>
    </xf>
    <xf numFmtId="165" fontId="0" fillId="3" borderId="14" xfId="0" applyNumberFormat="1" applyFill="1" applyBorder="1" applyAlignment="1">
      <alignment horizontal="right"/>
    </xf>
    <xf numFmtId="0" fontId="9" fillId="7" borderId="4" xfId="0" applyFont="1" applyFill="1" applyBorder="1" applyAlignment="1">
      <alignment horizontal="right" wrapText="1"/>
    </xf>
    <xf numFmtId="0" fontId="9" fillId="3" borderId="13" xfId="0" applyFont="1" applyFill="1" applyBorder="1" applyAlignment="1">
      <alignment horizontal="right" wrapText="1"/>
    </xf>
    <xf numFmtId="165" fontId="0" fillId="6" borderId="9" xfId="0" applyNumberFormat="1" applyFill="1" applyBorder="1" applyAlignment="1">
      <alignment horizontal="right"/>
    </xf>
    <xf numFmtId="165" fontId="0" fillId="6" borderId="6" xfId="0" applyNumberFormat="1" applyFill="1" applyBorder="1" applyAlignment="1">
      <alignment horizontal="right"/>
    </xf>
    <xf numFmtId="165" fontId="0" fillId="6" borderId="12" xfId="0" applyNumberFormat="1" applyFill="1" applyBorder="1" applyAlignment="1">
      <alignment horizontal="right"/>
    </xf>
    <xf numFmtId="0" fontId="9" fillId="6" borderId="4" xfId="0" applyFont="1" applyFill="1" applyBorder="1" applyAlignment="1">
      <alignment horizontal="right" wrapText="1"/>
    </xf>
    <xf numFmtId="2" fontId="0" fillId="6" borderId="8" xfId="0" applyNumberFormat="1" applyFill="1" applyBorder="1" applyAlignment="1">
      <alignment horizontal="right"/>
    </xf>
    <xf numFmtId="2" fontId="0" fillId="6" borderId="0" xfId="0" applyNumberFormat="1" applyFill="1" applyBorder="1" applyAlignment="1">
      <alignment horizontal="right"/>
    </xf>
    <xf numFmtId="2" fontId="0" fillId="6" borderId="14" xfId="0" applyNumberFormat="1" applyFill="1" applyBorder="1" applyAlignment="1">
      <alignment horizontal="right"/>
    </xf>
    <xf numFmtId="0" fontId="9" fillId="6" borderId="13" xfId="0" applyFont="1" applyFill="1" applyBorder="1" applyAlignment="1">
      <alignment horizontal="right" wrapText="1"/>
    </xf>
    <xf numFmtId="169" fontId="0" fillId="8" borderId="9" xfId="0" applyNumberFormat="1" applyFill="1" applyBorder="1" applyAlignment="1">
      <alignment horizontal="right"/>
    </xf>
    <xf numFmtId="169" fontId="0" fillId="8" borderId="6" xfId="0" applyNumberFormat="1" applyFill="1" applyBorder="1" applyAlignment="1">
      <alignment horizontal="right"/>
    </xf>
    <xf numFmtId="0" fontId="9" fillId="8" borderId="4" xfId="0" applyFont="1" applyFill="1" applyBorder="1" applyAlignment="1">
      <alignment horizontal="right" wrapText="1"/>
    </xf>
    <xf numFmtId="169" fontId="0" fillId="8" borderId="0" xfId="0" applyNumberFormat="1" applyFill="1" applyBorder="1" applyAlignment="1">
      <alignment horizontal="right"/>
    </xf>
    <xf numFmtId="169" fontId="0" fillId="8" borderId="8" xfId="0" applyNumberFormat="1" applyFill="1" applyBorder="1" applyAlignment="1">
      <alignment horizontal="right"/>
    </xf>
    <xf numFmtId="169" fontId="0" fillId="8" borderId="7" xfId="0" applyNumberFormat="1" applyFill="1" applyBorder="1" applyAlignment="1">
      <alignment horizontal="right"/>
    </xf>
    <xf numFmtId="0" fontId="9" fillId="8" borderId="0" xfId="0" applyFont="1" applyFill="1" applyBorder="1" applyAlignment="1">
      <alignment horizontal="right" wrapText="1"/>
    </xf>
    <xf numFmtId="0" fontId="9" fillId="8" borderId="6" xfId="0" applyFont="1" applyFill="1" applyBorder="1" applyAlignment="1">
      <alignment horizontal="right" wrapText="1"/>
    </xf>
    <xf numFmtId="0" fontId="9" fillId="32" borderId="15" xfId="0" applyFont="1" applyFill="1" applyBorder="1" applyAlignment="1">
      <alignment wrapText="1"/>
    </xf>
    <xf numFmtId="0" fontId="9" fillId="32" borderId="13" xfId="0" applyFont="1" applyFill="1" applyBorder="1" applyAlignment="1">
      <alignment wrapText="1"/>
    </xf>
    <xf numFmtId="0" fontId="9" fillId="32" borderId="4" xfId="0" applyFont="1" applyFill="1" applyBorder="1" applyAlignment="1">
      <alignment wrapText="1"/>
    </xf>
    <xf numFmtId="0" fontId="0" fillId="32" borderId="7" xfId="0" applyFill="1" applyBorder="1" applyAlignment="1">
      <alignment horizontal="left"/>
    </xf>
    <xf numFmtId="165" fontId="0" fillId="32" borderId="8" xfId="0" applyNumberFormat="1" applyFill="1" applyBorder="1" applyAlignment="1">
      <alignment horizontal="left"/>
    </xf>
    <xf numFmtId="0" fontId="0" fillId="32" borderId="5" xfId="0" applyFill="1" applyBorder="1" applyAlignment="1">
      <alignment horizontal="left"/>
    </xf>
    <xf numFmtId="165" fontId="0" fillId="32" borderId="0" xfId="0" applyNumberFormat="1" applyFill="1" applyBorder="1" applyAlignment="1">
      <alignment horizontal="left"/>
    </xf>
    <xf numFmtId="0" fontId="0" fillId="32" borderId="10" xfId="0" applyFill="1" applyBorder="1" applyAlignment="1">
      <alignment horizontal="left"/>
    </xf>
    <xf numFmtId="165" fontId="0" fillId="32" borderId="14" xfId="0" applyNumberFormat="1" applyFill="1" applyBorder="1" applyAlignment="1">
      <alignment horizontal="left"/>
    </xf>
    <xf numFmtId="0" fontId="9" fillId="5" borderId="7" xfId="0" applyFont="1" applyFill="1" applyBorder="1" applyAlignment="1">
      <alignment horizontal="right" wrapText="1"/>
    </xf>
    <xf numFmtId="0" fontId="9" fillId="5" borderId="8" xfId="0" applyFont="1" applyFill="1" applyBorder="1" applyAlignment="1">
      <alignment horizontal="right" wrapText="1"/>
    </xf>
    <xf numFmtId="0" fontId="9" fillId="5" borderId="9" xfId="0" applyFont="1" applyFill="1" applyBorder="1" applyAlignment="1">
      <alignment horizontal="right" wrapText="1"/>
    </xf>
    <xf numFmtId="0" fontId="8" fillId="0" borderId="8" xfId="0" quotePrefix="1" applyFont="1" applyFill="1" applyBorder="1" applyAlignment="1">
      <alignment wrapText="1"/>
    </xf>
    <xf numFmtId="0" fontId="8" fillId="0" borderId="14" xfId="0" quotePrefix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9" fillId="8" borderId="15" xfId="0" applyFont="1" applyFill="1" applyBorder="1" applyAlignment="1">
      <alignment horizontal="right" wrapText="1"/>
    </xf>
    <xf numFmtId="0" fontId="9" fillId="8" borderId="13" xfId="0" applyFont="1" applyFill="1" applyBorder="1" applyAlignment="1">
      <alignment horizontal="right" wrapText="1"/>
    </xf>
    <xf numFmtId="0" fontId="9" fillId="4" borderId="15" xfId="0" applyFont="1" applyFill="1" applyBorder="1" applyAlignment="1">
      <alignment horizontal="right" wrapText="1"/>
    </xf>
    <xf numFmtId="0" fontId="9" fillId="4" borderId="13" xfId="0" applyFont="1" applyFill="1" applyBorder="1" applyAlignment="1">
      <alignment horizontal="right" wrapText="1"/>
    </xf>
    <xf numFmtId="0" fontId="9" fillId="4" borderId="4" xfId="0" applyFont="1" applyFill="1" applyBorder="1" applyAlignment="1">
      <alignment horizontal="right" wrapText="1"/>
    </xf>
    <xf numFmtId="0" fontId="25" fillId="4" borderId="15" xfId="0" applyFont="1" applyFill="1" applyBorder="1" applyAlignment="1">
      <alignment horizontal="right" wrapText="1"/>
    </xf>
    <xf numFmtId="0" fontId="25" fillId="4" borderId="13" xfId="0" applyFont="1" applyFill="1" applyBorder="1" applyAlignment="1">
      <alignment horizontal="right" wrapText="1"/>
    </xf>
    <xf numFmtId="0" fontId="25" fillId="4" borderId="4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8" fillId="0" borderId="10" xfId="0" applyFont="1" applyBorder="1" applyAlignment="1">
      <alignment horizontal="left" wrapText="1"/>
    </xf>
    <xf numFmtId="0" fontId="9" fillId="10" borderId="13" xfId="0" applyFont="1" applyFill="1" applyBorder="1" applyAlignment="1">
      <alignment horizontal="right" wrapText="1"/>
    </xf>
    <xf numFmtId="0" fontId="9" fillId="10" borderId="4" xfId="0" applyFont="1" applyFill="1" applyBorder="1" applyAlignment="1">
      <alignment horizontal="right" wrapText="1"/>
    </xf>
    <xf numFmtId="0" fontId="9" fillId="5" borderId="15" xfId="0" applyFont="1" applyFill="1" applyBorder="1" applyAlignment="1">
      <alignment horizontal="right" wrapText="1"/>
    </xf>
    <xf numFmtId="0" fontId="9" fillId="5" borderId="13" xfId="0" applyFont="1" applyFill="1" applyBorder="1" applyAlignment="1">
      <alignment horizontal="right" wrapText="1"/>
    </xf>
    <xf numFmtId="0" fontId="0" fillId="10" borderId="0" xfId="0" applyFill="1" applyBorder="1" applyAlignment="1">
      <alignment horizontal="right"/>
    </xf>
    <xf numFmtId="0" fontId="0" fillId="10" borderId="6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0" fontId="0" fillId="10" borderId="12" xfId="0" applyFill="1" applyBorder="1" applyAlignment="1">
      <alignment horizontal="right"/>
    </xf>
    <xf numFmtId="0" fontId="0" fillId="10" borderId="5" xfId="0" applyFill="1" applyBorder="1" applyAlignment="1">
      <alignment horizontal="right"/>
    </xf>
    <xf numFmtId="0" fontId="0" fillId="10" borderId="7" xfId="0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164" fontId="0" fillId="32" borderId="9" xfId="0" applyNumberFormat="1" applyFill="1" applyBorder="1" applyAlignment="1">
      <alignment horizontal="left"/>
    </xf>
    <xf numFmtId="164" fontId="0" fillId="32" borderId="6" xfId="0" applyNumberFormat="1" applyFill="1" applyBorder="1" applyAlignment="1">
      <alignment horizontal="left"/>
    </xf>
    <xf numFmtId="164" fontId="0" fillId="32" borderId="12" xfId="0" applyNumberFormat="1" applyFill="1" applyBorder="1" applyAlignment="1">
      <alignment horizontal="left"/>
    </xf>
    <xf numFmtId="0" fontId="9" fillId="5" borderId="4" xfId="0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5" xfId="0" applyFont="1" applyFill="1" applyBorder="1" applyAlignment="1">
      <alignment horizontal="right" wrapText="1"/>
    </xf>
    <xf numFmtId="16" fontId="5" fillId="0" borderId="13" xfId="0" quotePrefix="1" applyNumberFormat="1" applyFont="1" applyFill="1" applyBorder="1" applyAlignment="1">
      <alignment horizontal="right" wrapText="1"/>
    </xf>
    <xf numFmtId="0" fontId="5" fillId="0" borderId="13" xfId="0" quotePrefix="1" applyFont="1" applyFill="1" applyBorder="1" applyAlignment="1">
      <alignment horizontal="right" wrapText="1"/>
    </xf>
    <xf numFmtId="0" fontId="5" fillId="0" borderId="4" xfId="0" quotePrefix="1" applyFont="1" applyFill="1" applyBorder="1" applyAlignment="1">
      <alignment horizontal="right" wrapText="1"/>
    </xf>
    <xf numFmtId="0" fontId="8" fillId="0" borderId="4" xfId="0" applyFont="1" applyFill="1" applyBorder="1" applyAlignment="1">
      <alignment wrapText="1"/>
    </xf>
    <xf numFmtId="0" fontId="8" fillId="0" borderId="9" xfId="0" applyFont="1" applyFill="1" applyBorder="1" applyAlignment="1">
      <alignment horizontal="left" wrapText="1"/>
    </xf>
    <xf numFmtId="49" fontId="8" fillId="0" borderId="6" xfId="0" quotePrefix="1" applyNumberFormat="1" applyFont="1" applyFill="1" applyBorder="1" applyAlignment="1">
      <alignment horizontal="left" wrapText="1"/>
    </xf>
    <xf numFmtId="0" fontId="8" fillId="0" borderId="6" xfId="0" quotePrefix="1" applyFont="1" applyFill="1" applyBorder="1" applyAlignment="1">
      <alignment horizontal="left" wrapText="1"/>
    </xf>
    <xf numFmtId="0" fontId="8" fillId="0" borderId="6" xfId="0" quotePrefix="1" applyNumberFormat="1" applyFont="1" applyFill="1" applyBorder="1" applyAlignment="1">
      <alignment horizontal="left" wrapText="1"/>
    </xf>
    <xf numFmtId="0" fontId="8" fillId="0" borderId="12" xfId="0" quotePrefix="1" applyNumberFormat="1" applyFont="1" applyFill="1" applyBorder="1" applyAlignment="1">
      <alignment horizontal="left" wrapText="1"/>
    </xf>
    <xf numFmtId="0" fontId="50" fillId="0" borderId="7" xfId="0" applyFont="1" applyBorder="1"/>
    <xf numFmtId="0" fontId="50" fillId="0" borderId="8" xfId="0" applyFont="1" applyBorder="1"/>
    <xf numFmtId="0" fontId="50" fillId="0" borderId="8" xfId="0" applyFont="1" applyBorder="1" applyAlignment="1">
      <alignment wrapText="1"/>
    </xf>
    <xf numFmtId="0" fontId="50" fillId="0" borderId="9" xfId="0" applyFont="1" applyBorder="1" applyAlignment="1">
      <alignment wrapText="1"/>
    </xf>
    <xf numFmtId="0" fontId="50" fillId="0" borderId="5" xfId="0" applyFont="1" applyBorder="1"/>
    <xf numFmtId="0" fontId="50" fillId="0" borderId="0" xfId="0" applyFont="1" applyBorder="1"/>
    <xf numFmtId="0" fontId="50" fillId="0" borderId="0" xfId="0" applyFont="1" applyBorder="1" applyAlignment="1">
      <alignment wrapText="1"/>
    </xf>
    <xf numFmtId="0" fontId="50" fillId="0" borderId="6" xfId="0" applyFont="1" applyBorder="1" applyAlignment="1">
      <alignment wrapText="1"/>
    </xf>
    <xf numFmtId="0" fontId="51" fillId="0" borderId="5" xfId="0" applyFont="1" applyBorder="1" applyAlignment="1">
      <alignment wrapText="1"/>
    </xf>
    <xf numFmtId="0" fontId="52" fillId="0" borderId="5" xfId="0" applyFont="1" applyBorder="1"/>
    <xf numFmtId="0" fontId="52" fillId="0" borderId="0" xfId="0" applyFont="1" applyBorder="1"/>
    <xf numFmtId="0" fontId="52" fillId="0" borderId="6" xfId="0" applyFont="1" applyBorder="1"/>
    <xf numFmtId="0" fontId="50" fillId="0" borderId="10" xfId="0" applyFont="1" applyBorder="1"/>
    <xf numFmtId="0" fontId="50" fillId="0" borderId="14" xfId="0" applyFont="1" applyBorder="1"/>
    <xf numFmtId="0" fontId="50" fillId="0" borderId="14" xfId="0" applyFont="1" applyBorder="1" applyAlignment="1">
      <alignment wrapText="1"/>
    </xf>
    <xf numFmtId="0" fontId="50" fillId="0" borderId="12" xfId="0" applyFont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49" fontId="8" fillId="0" borderId="0" xfId="0" quotePrefix="1" applyNumberFormat="1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left" wrapText="1"/>
    </xf>
    <xf numFmtId="0" fontId="8" fillId="0" borderId="0" xfId="0" quotePrefix="1" applyNumberFormat="1" applyFont="1" applyFill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8" fillId="0" borderId="0" xfId="0" applyFont="1" applyBorder="1"/>
    <xf numFmtId="0" fontId="16" fillId="0" borderId="0" xfId="0" applyFont="1" applyBorder="1"/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7" xfId="0" applyFont="1" applyBorder="1" applyAlignment="1">
      <alignment wrapText="1"/>
    </xf>
    <xf numFmtId="9" fontId="5" fillId="0" borderId="0" xfId="0" applyNumberFormat="1" applyFont="1" applyBorder="1" applyAlignment="1">
      <alignment wrapText="1"/>
    </xf>
    <xf numFmtId="165" fontId="0" fillId="0" borderId="0" xfId="0" applyNumberFormat="1" applyFill="1" applyBorder="1" applyAlignment="1">
      <alignment vertical="center"/>
    </xf>
    <xf numFmtId="0" fontId="54" fillId="0" borderId="0" xfId="0" applyFont="1" applyAlignment="1">
      <alignment horizontal="right" wrapText="1"/>
    </xf>
    <xf numFmtId="0" fontId="52" fillId="0" borderId="0" xfId="0" applyFont="1"/>
    <xf numFmtId="0" fontId="54" fillId="0" borderId="0" xfId="0" applyFont="1" applyAlignment="1">
      <alignment wrapText="1"/>
    </xf>
    <xf numFmtId="0" fontId="57" fillId="34" borderId="29" xfId="0" applyFont="1" applyFill="1" applyBorder="1" applyAlignment="1">
      <alignment vertical="center"/>
    </xf>
    <xf numFmtId="0" fontId="57" fillId="34" borderId="30" xfId="0" applyFont="1" applyFill="1" applyBorder="1" applyAlignment="1">
      <alignment vertical="center" wrapText="1"/>
    </xf>
    <xf numFmtId="0" fontId="58" fillId="33" borderId="31" xfId="0" applyFont="1" applyFill="1" applyBorder="1" applyAlignment="1">
      <alignment vertical="center"/>
    </xf>
    <xf numFmtId="11" fontId="58" fillId="33" borderId="31" xfId="0" applyNumberFormat="1" applyFont="1" applyFill="1" applyBorder="1" applyAlignment="1">
      <alignment vertical="center"/>
    </xf>
    <xf numFmtId="11" fontId="58" fillId="33" borderId="32" xfId="0" applyNumberFormat="1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58" fillId="33" borderId="31" xfId="0" applyFont="1" applyFill="1" applyBorder="1" applyAlignment="1">
      <alignment horizontal="right" vertical="center"/>
    </xf>
    <xf numFmtId="170" fontId="58" fillId="33" borderId="32" xfId="28" applyNumberFormat="1" applyFont="1" applyFill="1" applyBorder="1" applyAlignment="1">
      <alignment vertical="center" wrapText="1"/>
    </xf>
    <xf numFmtId="0" fontId="56" fillId="34" borderId="29" xfId="0" applyFont="1" applyFill="1" applyBorder="1" applyAlignment="1">
      <alignment wrapText="1"/>
    </xf>
    <xf numFmtId="0" fontId="58" fillId="33" borderId="31" xfId="0" applyFont="1" applyFill="1" applyBorder="1" applyAlignment="1">
      <alignment vertical="center" wrapText="1"/>
    </xf>
    <xf numFmtId="0" fontId="58" fillId="33" borderId="32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 wrapText="1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3" fillId="0" borderId="15" xfId="0" applyFont="1" applyBorder="1" applyAlignment="1">
      <alignment horizontal="center" wrapText="1"/>
    </xf>
    <xf numFmtId="0" fontId="53" fillId="0" borderId="13" xfId="0" applyFont="1" applyBorder="1" applyAlignment="1">
      <alignment horizontal="center" wrapText="1"/>
    </xf>
    <xf numFmtId="0" fontId="53" fillId="0" borderId="4" xfId="0" applyFont="1" applyBorder="1" applyAlignment="1">
      <alignment horizontal="center" wrapText="1"/>
    </xf>
    <xf numFmtId="0" fontId="53" fillId="0" borderId="13" xfId="0" applyFont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90">
    <cellStyle name="20% - Accent1 2" xfId="145"/>
    <cellStyle name="20% - Accent2 2" xfId="146"/>
    <cellStyle name="20% - Accent3 2" xfId="147"/>
    <cellStyle name="20% - Accent4 2" xfId="148"/>
    <cellStyle name="20% - Accent5 2" xfId="149"/>
    <cellStyle name="20% - Accent6 2" xfId="150"/>
    <cellStyle name="40% - Accent1 2" xfId="151"/>
    <cellStyle name="40% - Accent2 2" xfId="152"/>
    <cellStyle name="40% - Accent3 2" xfId="153"/>
    <cellStyle name="40% - Accent4 2" xfId="154"/>
    <cellStyle name="40% - Accent5 2" xfId="155"/>
    <cellStyle name="40% - Accent6 2" xfId="156"/>
    <cellStyle name="60% - Accent1 2" xfId="157"/>
    <cellStyle name="60% - Accent2 2" xfId="158"/>
    <cellStyle name="60% - Accent3 2" xfId="159"/>
    <cellStyle name="60% - Accent4 2" xfId="160"/>
    <cellStyle name="60% - Accent5 2" xfId="161"/>
    <cellStyle name="60% - Accent6 2" xfId="162"/>
    <cellStyle name="Accent1 2" xfId="163"/>
    <cellStyle name="Accent2 2" xfId="164"/>
    <cellStyle name="Accent3 2" xfId="165"/>
    <cellStyle name="Accent4 2" xfId="166"/>
    <cellStyle name="Accent5 2" xfId="167"/>
    <cellStyle name="Accent6 2" xfId="168"/>
    <cellStyle name="Bad 2" xfId="169"/>
    <cellStyle name="Calculation 2" xfId="170"/>
    <cellStyle name="Check Cell 2" xfId="171"/>
    <cellStyle name="Comma" xfId="28"/>
    <cellStyle name="Comma 2" xfId="4"/>
    <cellStyle name="Comma 2 2" xfId="14"/>
    <cellStyle name="Comma 2 2 2" xfId="144"/>
    <cellStyle name="Comma 2 3" xfId="30"/>
    <cellStyle name="Comma 2 4" xfId="36"/>
    <cellStyle name="Comma 3" xfId="8"/>
    <cellStyle name="Comma 3 2" xfId="15"/>
    <cellStyle name="Comma 3 3" xfId="29"/>
    <cellStyle name="Comma 3 4" xfId="61"/>
    <cellStyle name="Comma 4" xfId="17"/>
    <cellStyle name="Comma 4 2" xfId="187"/>
    <cellStyle name="Comma 5" xfId="13"/>
    <cellStyle name="Currency" xfId="31"/>
    <cellStyle name="Currency 2" xfId="18"/>
    <cellStyle name="Currency 2 2" xfId="35"/>
    <cellStyle name="Currency 3" xfId="16"/>
    <cellStyle name="Currency 3 2" xfId="62"/>
    <cellStyle name="Currency 4" xfId="143"/>
    <cellStyle name="Explanatory Text 2" xfId="172"/>
    <cellStyle name="Explanatory Text 3" xfId="186"/>
    <cellStyle name="Good 2" xfId="173"/>
    <cellStyle name="Heading 1 2" xfId="174"/>
    <cellStyle name="Heading 2 2" xfId="175"/>
    <cellStyle name="Heading 3 2" xfId="176"/>
    <cellStyle name="Heading 4 2" xfId="177"/>
    <cellStyle name="Hyperlink 2" xfId="11"/>
    <cellStyle name="Hyperlink 2 2" xfId="63"/>
    <cellStyle name="Hyperlink 3" xfId="12"/>
    <cellStyle name="Hyperlink 3 2" xfId="64"/>
    <cellStyle name="Hyperlink 4" xfId="65"/>
    <cellStyle name="Input 2" xfId="178"/>
    <cellStyle name="Linked Cell 2" xfId="179"/>
    <cellStyle name="Neutral 2" xfId="180"/>
    <cellStyle name="Normal" xfId="0" builtinId="0"/>
    <cellStyle name="Normal 10" xfId="66"/>
    <cellStyle name="Normal 11" xfId="67"/>
    <cellStyle name="Normal 12" xfId="68"/>
    <cellStyle name="Normal 13" xfId="69"/>
    <cellStyle name="Normal 14" xfId="37"/>
    <cellStyle name="Normal 15" xfId="70"/>
    <cellStyle name="Normal 16" xfId="71"/>
    <cellStyle name="Normal 17" xfId="72"/>
    <cellStyle name="Normal 18" xfId="73"/>
    <cellStyle name="Normal 19" xfId="74"/>
    <cellStyle name="Normal 2" xfId="1"/>
    <cellStyle name="Normal 2 10" xfId="75"/>
    <cellStyle name="Normal 2 11" xfId="76"/>
    <cellStyle name="Normal 2 12" xfId="77"/>
    <cellStyle name="Normal 2 13" xfId="78"/>
    <cellStyle name="Normal 2 14" xfId="79"/>
    <cellStyle name="Normal 2 15" xfId="80"/>
    <cellStyle name="Normal 2 16" xfId="81"/>
    <cellStyle name="Normal 2 17" xfId="82"/>
    <cellStyle name="Normal 2 18" xfId="83"/>
    <cellStyle name="Normal 2 19" xfId="84"/>
    <cellStyle name="Normal 2 2" xfId="2"/>
    <cellStyle name="Normal 2 2 2" xfId="10"/>
    <cellStyle name="Normal 2 20" xfId="85"/>
    <cellStyle name="Normal 2 21" xfId="86"/>
    <cellStyle name="Normal 2 22" xfId="87"/>
    <cellStyle name="Normal 2 23" xfId="88"/>
    <cellStyle name="Normal 2 24" xfId="89"/>
    <cellStyle name="Normal 2 25" xfId="90"/>
    <cellStyle name="Normal 2 26" xfId="91"/>
    <cellStyle name="Normal 2 27" xfId="92"/>
    <cellStyle name="Normal 2 28" xfId="93"/>
    <cellStyle name="Normal 2 29" xfId="94"/>
    <cellStyle name="Normal 2 3" xfId="5"/>
    <cellStyle name="Normal 2 3 2" xfId="95"/>
    <cellStyle name="Normal 2 30" xfId="96"/>
    <cellStyle name="Normal 2 31" xfId="97"/>
    <cellStyle name="Normal 2 32" xfId="98"/>
    <cellStyle name="Normal 2 33" xfId="99"/>
    <cellStyle name="Normal 2 34" xfId="100"/>
    <cellStyle name="Normal 2 35" xfId="101"/>
    <cellStyle name="Normal 2 36" xfId="189"/>
    <cellStyle name="Normal 2 37" xfId="34"/>
    <cellStyle name="Normal 2 4" xfId="102"/>
    <cellStyle name="Normal 2 5" xfId="103"/>
    <cellStyle name="Normal 2 6" xfId="104"/>
    <cellStyle name="Normal 2 7" xfId="105"/>
    <cellStyle name="Normal 2 8" xfId="106"/>
    <cellStyle name="Normal 2 9" xfId="107"/>
    <cellStyle name="Normal 20" xfId="108"/>
    <cellStyle name="Normal 21" xfId="109"/>
    <cellStyle name="Normal 22" xfId="110"/>
    <cellStyle name="Normal 23" xfId="111"/>
    <cellStyle name="Normal 24" xfId="112"/>
    <cellStyle name="Normal 25" xfId="113"/>
    <cellStyle name="Normal 26" xfId="114"/>
    <cellStyle name="Normal 27" xfId="115"/>
    <cellStyle name="Normal 28" xfId="116"/>
    <cellStyle name="Normal 29" xfId="117"/>
    <cellStyle name="Normal 29 2" xfId="118"/>
    <cellStyle name="Normal 3" xfId="6"/>
    <cellStyle name="Normal 3 2" xfId="3"/>
    <cellStyle name="Normal 3 3" xfId="20"/>
    <cellStyle name="Normal 30" xfId="38"/>
    <cellStyle name="Normal 31" xfId="119"/>
    <cellStyle name="Normal 32" xfId="39"/>
    <cellStyle name="Normal 33" xfId="40"/>
    <cellStyle name="Normal 34" xfId="120"/>
    <cellStyle name="Normal 35" xfId="121"/>
    <cellStyle name="Normal 36" xfId="122"/>
    <cellStyle name="Normal 37" xfId="123"/>
    <cellStyle name="Normal 38" xfId="124"/>
    <cellStyle name="Normal 39" xfId="125"/>
    <cellStyle name="Normal 4" xfId="7"/>
    <cellStyle name="Normal 4 2" xfId="9"/>
    <cellStyle name="Normal 4 3" xfId="21"/>
    <cellStyle name="Normal 4 4" xfId="126"/>
    <cellStyle name="Normal 40" xfId="41"/>
    <cellStyle name="Normal 41" xfId="42"/>
    <cellStyle name="Normal 42" xfId="127"/>
    <cellStyle name="Normal 43" xfId="43"/>
    <cellStyle name="Normal 44" xfId="44"/>
    <cellStyle name="Normal 45" xfId="128"/>
    <cellStyle name="Normal 46" xfId="45"/>
    <cellStyle name="Normal 47" xfId="46"/>
    <cellStyle name="Normal 48" xfId="129"/>
    <cellStyle name="Normal 49" xfId="130"/>
    <cellStyle name="Normal 5" xfId="22"/>
    <cellStyle name="Normal 5 2" xfId="23"/>
    <cellStyle name="Normal 5 2 2" xfId="24"/>
    <cellStyle name="Normal 5 3" xfId="25"/>
    <cellStyle name="Normal 5 3 2" xfId="26"/>
    <cellStyle name="Normal 50" xfId="131"/>
    <cellStyle name="Normal 51" xfId="47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" xfId="27"/>
    <cellStyle name="Normal 6 2" xfId="132"/>
    <cellStyle name="Normal 60" xfId="133"/>
    <cellStyle name="Normal 61" xfId="134"/>
    <cellStyle name="Normal 62" xfId="56"/>
    <cellStyle name="Normal 63" xfId="57"/>
    <cellStyle name="Normal 64" xfId="135"/>
    <cellStyle name="Normal 65" xfId="136"/>
    <cellStyle name="Normal 66" xfId="137"/>
    <cellStyle name="Normal 67" xfId="58"/>
    <cellStyle name="Normal 68" xfId="138"/>
    <cellStyle name="Normal 69" xfId="32"/>
    <cellStyle name="Normal 7" xfId="139"/>
    <cellStyle name="Normal 8" xfId="140"/>
    <cellStyle name="Normal 9" xfId="59"/>
    <cellStyle name="Note 2" xfId="181"/>
    <cellStyle name="Note 3" xfId="188"/>
    <cellStyle name="Output 2" xfId="182"/>
    <cellStyle name="Percent 2" xfId="19"/>
    <cellStyle name="Percent 2 2" xfId="141"/>
    <cellStyle name="Percent 2 3" xfId="60"/>
    <cellStyle name="Percent 3" xfId="142"/>
    <cellStyle name="Percent 4" xfId="33"/>
    <cellStyle name="Title 2" xfId="183"/>
    <cellStyle name="Total 2" xfId="184"/>
    <cellStyle name="Warning Text 2" xfId="185"/>
  </cellStyles>
  <dxfs count="1">
    <dxf>
      <fill>
        <patternFill patternType="solid">
          <bgColor theme="0" tint="-0.14990691854609822"/>
        </patternFill>
      </fill>
    </dxf>
  </dxfs>
  <tableStyles count="1" defaultTableStyle="TableStyleMedium2" defaultPivotStyle="PivotStyleLight16">
    <tableStyle name="Table Style 2" pivot="0" count="1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roke\Models\StrokeModel_V0.71-201509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roke\Parameters\ModelInputs\StrokeModel_V0.69-201509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Output-Calculations"/>
      <sheetName val="Output-patientLevel"/>
      <sheetName val="inputRange"/>
      <sheetName val="Input-Surivival"/>
      <sheetName val="Inputs-demographic"/>
      <sheetName val="Input-ASU"/>
      <sheetName val="Input-ASU_LOS"/>
      <sheetName val="Input-SU"/>
      <sheetName val="Input-ESD&amp;Discharge"/>
      <sheetName val="Inputs-HE"/>
      <sheetName val="List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Uniform</v>
          </cell>
          <cell r="E2" t="str">
            <v>per service</v>
          </cell>
        </row>
        <row r="3">
          <cell r="A3" t="str">
            <v>Normal</v>
          </cell>
          <cell r="E3" t="str">
            <v>per day</v>
          </cell>
        </row>
        <row r="4">
          <cell r="A4" t="str">
            <v>Beta</v>
          </cell>
          <cell r="E4" t="str">
            <v>per month</v>
          </cell>
        </row>
        <row r="5">
          <cell r="A5" t="str">
            <v>Gamma</v>
          </cell>
          <cell r="E5" t="str">
            <v>per year</v>
          </cell>
        </row>
        <row r="6">
          <cell r="A6" t="str">
            <v>Weibull</v>
          </cell>
        </row>
        <row r="7">
          <cell r="A7" t="str">
            <v>Lognormal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Output-Calculations"/>
      <sheetName val="Output-patientLevel"/>
      <sheetName val="inputRange"/>
      <sheetName val="Input-Surivival"/>
      <sheetName val="Inputs-demographic"/>
      <sheetName val="Input-ASU"/>
      <sheetName val="Input-ASU_LOS"/>
      <sheetName val="Input-SU"/>
      <sheetName val="Input-ESD&amp;Discharge"/>
      <sheetName val="Inputs-HE"/>
      <sheetName val="List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Uniform</v>
          </cell>
          <cell r="E2" t="str">
            <v>per service</v>
          </cell>
        </row>
        <row r="3">
          <cell r="A3" t="str">
            <v>Normal</v>
          </cell>
          <cell r="E3" t="str">
            <v>per day</v>
          </cell>
        </row>
        <row r="4">
          <cell r="A4" t="str">
            <v>Beta</v>
          </cell>
          <cell r="E4" t="str">
            <v>per month</v>
          </cell>
        </row>
        <row r="5">
          <cell r="A5" t="str">
            <v>Gamma</v>
          </cell>
          <cell r="E5" t="str">
            <v>per year</v>
          </cell>
        </row>
        <row r="6">
          <cell r="A6" t="str">
            <v>Weibull</v>
          </cell>
        </row>
        <row r="7">
          <cell r="A7" t="str">
            <v>Lognormal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B58"/>
  <sheetViews>
    <sheetView tabSelected="1" zoomScale="93" zoomScaleNormal="93" workbookViewId="0">
      <selection activeCell="A2" sqref="A2"/>
    </sheetView>
  </sheetViews>
  <sheetFormatPr defaultRowHeight="14.25" x14ac:dyDescent="0.2"/>
  <cols>
    <col min="1" max="1" width="9" style="168"/>
    <col min="2" max="2" width="12.875" customWidth="1"/>
    <col min="3" max="3" width="13.375" customWidth="1"/>
    <col min="5" max="5" width="12.25" customWidth="1"/>
    <col min="6" max="6" width="14.875" customWidth="1"/>
    <col min="7" max="7" width="11.125" customWidth="1"/>
    <col min="13" max="13" width="21" customWidth="1"/>
    <col min="14" max="14" width="15.75" customWidth="1"/>
    <col min="15" max="15" width="18.5" customWidth="1"/>
    <col min="16" max="16" width="19.125" customWidth="1"/>
    <col min="17" max="17" width="16.25" customWidth="1"/>
    <col min="18" max="18" width="14.25" customWidth="1"/>
    <col min="19" max="19" width="13.625" customWidth="1"/>
    <col min="20" max="20" width="13" customWidth="1"/>
    <col min="21" max="21" width="14" customWidth="1"/>
    <col min="23" max="23" width="17.25" customWidth="1"/>
    <col min="24" max="24" width="10.625" bestFit="1" customWidth="1"/>
    <col min="25" max="25" width="14" bestFit="1" customWidth="1"/>
    <col min="26" max="26" width="11.375" customWidth="1"/>
  </cols>
  <sheetData>
    <row r="1" spans="1:28" s="168" customFormat="1" ht="20.25" x14ac:dyDescent="0.3">
      <c r="A1" s="220" t="s">
        <v>85</v>
      </c>
    </row>
    <row r="2" spans="1:28" s="168" customFormat="1" x14ac:dyDescent="0.2"/>
    <row r="3" spans="1:28" ht="15" x14ac:dyDescent="0.25">
      <c r="E3" s="1" t="s">
        <v>30</v>
      </c>
      <c r="M3" s="1" t="s">
        <v>5</v>
      </c>
      <c r="O3" s="102"/>
      <c r="P3" s="102"/>
      <c r="Q3" s="102"/>
    </row>
    <row r="4" spans="1:28" ht="60" x14ac:dyDescent="0.25">
      <c r="A4" s="93" t="s">
        <v>0</v>
      </c>
      <c r="B4" s="91" t="s">
        <v>1</v>
      </c>
      <c r="C4" s="91" t="s">
        <v>2</v>
      </c>
      <c r="D4" s="97"/>
      <c r="E4" s="41" t="s">
        <v>108</v>
      </c>
      <c r="F4" s="300">
        <v>0</v>
      </c>
      <c r="G4" s="301" t="s">
        <v>126</v>
      </c>
      <c r="H4" s="302" t="s">
        <v>127</v>
      </c>
      <c r="I4" s="302" t="s">
        <v>128</v>
      </c>
      <c r="J4" s="303" t="s">
        <v>129</v>
      </c>
      <c r="K4" s="303" t="s">
        <v>3</v>
      </c>
      <c r="M4" s="165" t="s">
        <v>5</v>
      </c>
      <c r="N4" s="335" t="s">
        <v>109</v>
      </c>
      <c r="O4" s="97"/>
      <c r="P4" s="336"/>
      <c r="Q4" s="102"/>
      <c r="R4" s="168"/>
      <c r="S4" s="168"/>
    </row>
    <row r="5" spans="1:28" ht="19.5" customHeight="1" x14ac:dyDescent="0.25">
      <c r="A5" s="98"/>
      <c r="B5" s="40"/>
      <c r="C5" s="45"/>
      <c r="D5" s="97"/>
      <c r="E5" s="223" t="s">
        <v>95</v>
      </c>
      <c r="F5" s="32">
        <v>183</v>
      </c>
      <c r="G5" s="4">
        <v>770</v>
      </c>
      <c r="H5" s="4">
        <v>531</v>
      </c>
      <c r="I5" s="4">
        <v>74</v>
      </c>
      <c r="J5" s="43">
        <v>39</v>
      </c>
      <c r="K5" s="338">
        <f>SUM(F5:J5)</f>
        <v>1597</v>
      </c>
      <c r="M5" s="333" t="s">
        <v>130</v>
      </c>
      <c r="N5" s="90">
        <v>113363</v>
      </c>
      <c r="O5" s="97"/>
      <c r="P5" s="337"/>
      <c r="Q5" s="102"/>
      <c r="R5" s="168"/>
      <c r="S5" s="168"/>
    </row>
    <row r="6" spans="1:28" ht="15" x14ac:dyDescent="0.25">
      <c r="A6" s="98">
        <v>40</v>
      </c>
      <c r="B6" s="40">
        <v>1.8799999999999997E-2</v>
      </c>
      <c r="C6" s="40">
        <v>1.5300000000000001E-2</v>
      </c>
      <c r="D6" s="97"/>
      <c r="E6" s="223" t="s">
        <v>96</v>
      </c>
      <c r="F6" s="32">
        <v>167</v>
      </c>
      <c r="G6" s="4">
        <v>785</v>
      </c>
      <c r="H6" s="4">
        <v>447</v>
      </c>
      <c r="I6" s="4">
        <v>68</v>
      </c>
      <c r="J6" s="33">
        <v>37</v>
      </c>
      <c r="K6" s="338">
        <f t="shared" ref="K6:K17" si="0">SUM(F6:J6)</f>
        <v>1504</v>
      </c>
      <c r="M6" s="333" t="s">
        <v>19</v>
      </c>
      <c r="N6" s="97">
        <v>25205</v>
      </c>
      <c r="O6" s="97"/>
      <c r="P6" s="225"/>
      <c r="Q6" s="102"/>
      <c r="R6" s="168"/>
      <c r="S6" s="168"/>
    </row>
    <row r="7" spans="1:28" ht="15" x14ac:dyDescent="0.25">
      <c r="A7" s="98">
        <v>41</v>
      </c>
      <c r="B7" s="40">
        <v>2.1899999999999999E-2</v>
      </c>
      <c r="C7" s="40">
        <v>1.72E-2</v>
      </c>
      <c r="D7" s="97"/>
      <c r="E7" s="223" t="s">
        <v>97</v>
      </c>
      <c r="F7" s="32">
        <v>255</v>
      </c>
      <c r="G7" s="4">
        <v>1456</v>
      </c>
      <c r="H7" s="4">
        <v>851</v>
      </c>
      <c r="I7" s="4">
        <v>101</v>
      </c>
      <c r="J7" s="33">
        <v>65</v>
      </c>
      <c r="K7" s="338">
        <f t="shared" si="0"/>
        <v>2728</v>
      </c>
      <c r="M7" s="334" t="s">
        <v>20</v>
      </c>
      <c r="N7" s="9">
        <v>8023</v>
      </c>
      <c r="O7" s="97"/>
      <c r="P7" s="226"/>
      <c r="Q7" s="102"/>
      <c r="R7" s="168"/>
      <c r="S7" s="168"/>
      <c r="W7" s="89"/>
      <c r="X7" s="89"/>
      <c r="Y7" s="89"/>
    </row>
    <row r="8" spans="1:28" x14ac:dyDescent="0.2">
      <c r="A8" s="98">
        <v>42</v>
      </c>
      <c r="B8" s="40">
        <v>2.52E-2</v>
      </c>
      <c r="C8" s="40">
        <v>1.9199999999999998E-2</v>
      </c>
      <c r="D8" s="97"/>
      <c r="E8" s="223" t="s">
        <v>98</v>
      </c>
      <c r="F8" s="32">
        <v>365</v>
      </c>
      <c r="G8" s="4">
        <v>2247</v>
      </c>
      <c r="H8" s="4">
        <v>1316</v>
      </c>
      <c r="I8" s="4">
        <v>134</v>
      </c>
      <c r="J8" s="33">
        <v>97</v>
      </c>
      <c r="K8" s="338">
        <f t="shared" si="0"/>
        <v>4159</v>
      </c>
      <c r="O8" s="102"/>
      <c r="P8" s="102"/>
      <c r="Q8" s="102"/>
      <c r="S8" s="13"/>
      <c r="T8" s="11"/>
      <c r="U8" s="11"/>
      <c r="W8" s="168"/>
      <c r="X8" s="168"/>
      <c r="Y8" s="168"/>
      <c r="Z8" s="168"/>
      <c r="AA8" s="168"/>
    </row>
    <row r="9" spans="1:28" ht="15" x14ac:dyDescent="0.25">
      <c r="A9" s="98">
        <v>43</v>
      </c>
      <c r="B9" s="40">
        <v>2.8900000000000002E-2</v>
      </c>
      <c r="C9" s="40">
        <v>2.1899999999999999E-2</v>
      </c>
      <c r="D9" s="97"/>
      <c r="E9" s="223" t="s">
        <v>99</v>
      </c>
      <c r="F9" s="32">
        <v>495</v>
      </c>
      <c r="G9" s="4">
        <v>2820</v>
      </c>
      <c r="H9" s="4">
        <v>1603</v>
      </c>
      <c r="I9" s="4">
        <v>176</v>
      </c>
      <c r="J9" s="33">
        <v>142</v>
      </c>
      <c r="K9" s="338">
        <f t="shared" si="0"/>
        <v>5236</v>
      </c>
      <c r="M9" s="3"/>
      <c r="N9" s="102"/>
      <c r="S9" s="13"/>
      <c r="T9" s="12"/>
      <c r="U9" s="12"/>
      <c r="W9" s="168"/>
      <c r="X9" s="168"/>
      <c r="Y9" s="168"/>
      <c r="Z9" s="168"/>
      <c r="AA9" s="168"/>
    </row>
    <row r="10" spans="1:28" ht="15" x14ac:dyDescent="0.25">
      <c r="A10" s="98">
        <v>44</v>
      </c>
      <c r="B10" s="40">
        <v>3.3099999999999997E-2</v>
      </c>
      <c r="C10" s="40">
        <v>2.4700000000000003E-2</v>
      </c>
      <c r="D10" s="97"/>
      <c r="E10" s="223" t="s">
        <v>100</v>
      </c>
      <c r="F10" s="32">
        <v>614</v>
      </c>
      <c r="G10" s="4">
        <v>3710</v>
      </c>
      <c r="H10" s="4">
        <v>2274</v>
      </c>
      <c r="I10" s="4">
        <v>315</v>
      </c>
      <c r="J10" s="33">
        <v>281</v>
      </c>
      <c r="K10" s="338">
        <f t="shared" si="0"/>
        <v>7194</v>
      </c>
      <c r="M10" s="298"/>
      <c r="N10" s="5"/>
      <c r="S10" s="13"/>
      <c r="T10" s="12"/>
      <c r="U10" s="12"/>
      <c r="W10" s="168"/>
      <c r="X10" s="168"/>
      <c r="Y10" s="168"/>
      <c r="Z10" s="168"/>
      <c r="AA10" s="168"/>
    </row>
    <row r="11" spans="1:28" ht="15" x14ac:dyDescent="0.25">
      <c r="A11" s="98">
        <v>45</v>
      </c>
      <c r="B11" s="40">
        <v>3.8100000000000002E-2</v>
      </c>
      <c r="C11" s="40">
        <v>2.7999999999999997E-2</v>
      </c>
      <c r="D11" s="97"/>
      <c r="E11" s="223" t="s">
        <v>101</v>
      </c>
      <c r="F11" s="32">
        <v>758</v>
      </c>
      <c r="G11" s="4">
        <v>5128</v>
      </c>
      <c r="H11" s="4">
        <v>3245</v>
      </c>
      <c r="I11" s="4">
        <v>465</v>
      </c>
      <c r="J11" s="33">
        <v>377</v>
      </c>
      <c r="K11" s="338">
        <f t="shared" si="0"/>
        <v>9973</v>
      </c>
      <c r="M11" s="298"/>
      <c r="N11" s="5"/>
      <c r="R11" s="11"/>
      <c r="S11" s="13"/>
      <c r="T11" s="12"/>
      <c r="U11" s="12"/>
      <c r="W11" s="168"/>
      <c r="X11" s="168"/>
      <c r="Y11" s="168"/>
      <c r="Z11" s="168"/>
      <c r="AA11" s="168"/>
    </row>
    <row r="12" spans="1:28" x14ac:dyDescent="0.2">
      <c r="A12" s="98">
        <v>46</v>
      </c>
      <c r="B12" s="40">
        <v>4.3499999999999997E-2</v>
      </c>
      <c r="C12" s="40">
        <v>3.1600000000000003E-2</v>
      </c>
      <c r="D12" s="97"/>
      <c r="E12" s="223" t="s">
        <v>102</v>
      </c>
      <c r="F12" s="32">
        <v>883</v>
      </c>
      <c r="G12" s="4">
        <v>5997</v>
      </c>
      <c r="H12" s="4">
        <v>3897</v>
      </c>
      <c r="I12" s="4">
        <v>650</v>
      </c>
      <c r="J12" s="33">
        <v>593</v>
      </c>
      <c r="K12" s="338">
        <f t="shared" si="0"/>
        <v>12020</v>
      </c>
      <c r="M12" s="299"/>
      <c r="N12" s="299"/>
      <c r="R12" s="12"/>
      <c r="W12" s="168"/>
      <c r="X12" s="168"/>
      <c r="Y12" s="168"/>
      <c r="Z12" s="168"/>
      <c r="AA12" s="168"/>
    </row>
    <row r="13" spans="1:28" x14ac:dyDescent="0.2">
      <c r="A13" s="98">
        <v>47</v>
      </c>
      <c r="B13" s="40">
        <v>4.9400000000000006E-2</v>
      </c>
      <c r="C13" s="40">
        <v>3.5400000000000001E-2</v>
      </c>
      <c r="D13" s="97"/>
      <c r="E13" s="223" t="s">
        <v>103</v>
      </c>
      <c r="F13" s="32">
        <v>950</v>
      </c>
      <c r="G13" s="4">
        <v>7135</v>
      </c>
      <c r="H13" s="4">
        <v>5180</v>
      </c>
      <c r="I13" s="4">
        <v>922</v>
      </c>
      <c r="J13" s="33">
        <v>902</v>
      </c>
      <c r="K13" s="338">
        <f t="shared" si="0"/>
        <v>15089</v>
      </c>
      <c r="W13" s="168"/>
      <c r="X13" s="168"/>
      <c r="Y13" s="168"/>
      <c r="Z13" s="168"/>
      <c r="AA13" s="168"/>
    </row>
    <row r="14" spans="1:28" x14ac:dyDescent="0.2">
      <c r="A14" s="98">
        <v>48</v>
      </c>
      <c r="B14" s="40">
        <v>5.6900000000000006E-2</v>
      </c>
      <c r="C14" s="40">
        <v>3.9599999999999996E-2</v>
      </c>
      <c r="D14" s="97"/>
      <c r="E14" s="223" t="s">
        <v>104</v>
      </c>
      <c r="F14" s="32">
        <v>928</v>
      </c>
      <c r="G14" s="4">
        <v>7013</v>
      </c>
      <c r="H14" s="4">
        <v>6118</v>
      </c>
      <c r="I14" s="4">
        <v>1234</v>
      </c>
      <c r="J14" s="33">
        <v>1279</v>
      </c>
      <c r="K14" s="338">
        <f t="shared" si="0"/>
        <v>16572</v>
      </c>
      <c r="X14" s="168"/>
      <c r="Y14" s="168"/>
      <c r="Z14" s="168"/>
      <c r="AA14" s="168"/>
      <c r="AB14" s="168"/>
    </row>
    <row r="15" spans="1:28" ht="15" x14ac:dyDescent="0.25">
      <c r="A15" s="98">
        <v>49</v>
      </c>
      <c r="B15" s="40">
        <v>6.4199999999999993E-2</v>
      </c>
      <c r="C15" s="40">
        <v>4.41E-2</v>
      </c>
      <c r="D15" s="97"/>
      <c r="E15" s="223" t="s">
        <v>105</v>
      </c>
      <c r="F15" s="32">
        <v>620</v>
      </c>
      <c r="G15" s="4">
        <v>5239</v>
      </c>
      <c r="H15" s="4">
        <v>5305</v>
      </c>
      <c r="I15" s="4">
        <v>1232</v>
      </c>
      <c r="J15" s="33">
        <v>1488</v>
      </c>
      <c r="K15" s="338">
        <f t="shared" si="0"/>
        <v>13884</v>
      </c>
      <c r="M15" s="103" t="s">
        <v>84</v>
      </c>
      <c r="N15" s="353" t="s">
        <v>83</v>
      </c>
      <c r="O15" s="353"/>
      <c r="P15" s="353"/>
      <c r="Q15" s="353"/>
      <c r="R15" s="353"/>
      <c r="X15" s="168"/>
      <c r="Y15" s="168"/>
      <c r="Z15" s="168"/>
      <c r="AA15" s="168"/>
      <c r="AB15" s="168"/>
    </row>
    <row r="16" spans="1:28" ht="15" x14ac:dyDescent="0.25">
      <c r="A16" s="98">
        <v>50</v>
      </c>
      <c r="B16" s="40">
        <v>7.2599999999999998E-2</v>
      </c>
      <c r="C16" s="40">
        <v>4.9100000000000005E-2</v>
      </c>
      <c r="D16" s="97"/>
      <c r="E16" s="223" t="s">
        <v>106</v>
      </c>
      <c r="F16" s="32">
        <v>276</v>
      </c>
      <c r="G16" s="4">
        <v>2608</v>
      </c>
      <c r="H16" s="4">
        <v>3164</v>
      </c>
      <c r="I16" s="4">
        <v>856</v>
      </c>
      <c r="J16" s="33">
        <v>1143</v>
      </c>
      <c r="K16" s="338">
        <f t="shared" si="0"/>
        <v>8047</v>
      </c>
      <c r="M16" s="165"/>
      <c r="N16" s="91">
        <v>25</v>
      </c>
      <c r="O16" s="92">
        <v>50</v>
      </c>
      <c r="P16" s="92">
        <v>75</v>
      </c>
      <c r="Q16" s="92">
        <v>90</v>
      </c>
      <c r="R16" s="93">
        <v>95</v>
      </c>
      <c r="S16" s="10" t="s">
        <v>34</v>
      </c>
      <c r="U16" s="168"/>
      <c r="V16" s="168"/>
      <c r="X16" s="168"/>
      <c r="Y16" s="168"/>
      <c r="Z16" s="168"/>
      <c r="AA16" s="168"/>
      <c r="AB16" s="168"/>
    </row>
    <row r="17" spans="1:28" ht="15" x14ac:dyDescent="0.25">
      <c r="A17" s="98">
        <v>51</v>
      </c>
      <c r="B17" s="40">
        <v>8.2500000000000004E-2</v>
      </c>
      <c r="C17" s="40">
        <v>5.45E-2</v>
      </c>
      <c r="D17" s="97"/>
      <c r="E17" s="224" t="s">
        <v>107</v>
      </c>
      <c r="F17" s="9">
        <v>65</v>
      </c>
      <c r="G17" s="38">
        <v>586</v>
      </c>
      <c r="H17" s="38">
        <v>902</v>
      </c>
      <c r="I17" s="38">
        <v>266</v>
      </c>
      <c r="J17" s="7">
        <v>400</v>
      </c>
      <c r="K17" s="338">
        <f t="shared" si="0"/>
        <v>2219</v>
      </c>
      <c r="M17" s="156" t="s">
        <v>82</v>
      </c>
      <c r="N17" s="205">
        <v>47.683</v>
      </c>
      <c r="O17" s="206">
        <v>47.683</v>
      </c>
      <c r="P17" s="206">
        <v>47.683</v>
      </c>
      <c r="Q17" s="206">
        <v>47.683</v>
      </c>
      <c r="R17" s="207">
        <v>47.683</v>
      </c>
      <c r="S17" s="208">
        <f>Q17</f>
        <v>47.683</v>
      </c>
      <c r="T17" s="168"/>
      <c r="X17" s="168"/>
      <c r="Y17" s="168"/>
      <c r="Z17" s="168"/>
      <c r="AA17" s="168"/>
      <c r="AB17" s="168"/>
    </row>
    <row r="18" spans="1:28" ht="15" x14ac:dyDescent="0.25">
      <c r="A18" s="98">
        <v>52</v>
      </c>
      <c r="B18" s="40">
        <v>9.2100000000000015E-2</v>
      </c>
      <c r="C18" s="40">
        <v>5.9900000000000002E-2</v>
      </c>
      <c r="D18" s="97"/>
      <c r="K18" s="339"/>
      <c r="M18" s="156" t="s">
        <v>81</v>
      </c>
      <c r="N18" s="205">
        <v>54.6</v>
      </c>
      <c r="O18" s="206">
        <v>133.69999999999999</v>
      </c>
      <c r="P18" s="206">
        <v>355</v>
      </c>
      <c r="Q18" s="206">
        <v>864.9</v>
      </c>
      <c r="R18" s="207">
        <v>1310.3</v>
      </c>
      <c r="S18" s="208">
        <f>Q18</f>
        <v>864.9</v>
      </c>
      <c r="X18" s="168"/>
      <c r="Y18" s="168"/>
      <c r="Z18" s="168"/>
      <c r="AA18" s="168"/>
      <c r="AB18" s="168"/>
    </row>
    <row r="19" spans="1:28" ht="15" x14ac:dyDescent="0.25">
      <c r="A19" s="98">
        <v>53</v>
      </c>
      <c r="B19" s="40">
        <v>0.10249999999999999</v>
      </c>
      <c r="C19" s="40">
        <v>6.5599999999999992E-2</v>
      </c>
      <c r="D19" s="97"/>
      <c r="E19" s="1" t="s">
        <v>31</v>
      </c>
      <c r="K19" s="339"/>
      <c r="M19" s="156" t="s">
        <v>35</v>
      </c>
      <c r="N19" s="205">
        <v>9.1999999999999993</v>
      </c>
      <c r="O19" s="206">
        <v>23</v>
      </c>
      <c r="P19" s="206">
        <v>45.2</v>
      </c>
      <c r="Q19" s="206">
        <v>70.8</v>
      </c>
      <c r="R19" s="207">
        <v>89.7</v>
      </c>
      <c r="S19" s="208">
        <f>Q19</f>
        <v>70.8</v>
      </c>
      <c r="W19" s="168"/>
      <c r="X19" s="168"/>
      <c r="Y19" s="168"/>
      <c r="Z19" s="168"/>
      <c r="AA19" s="168"/>
    </row>
    <row r="20" spans="1:28" ht="30" x14ac:dyDescent="0.25">
      <c r="A20" s="98">
        <v>54</v>
      </c>
      <c r="B20" s="40">
        <v>0.114</v>
      </c>
      <c r="C20" s="40">
        <v>7.17E-2</v>
      </c>
      <c r="D20" s="97"/>
      <c r="E20" s="91" t="s">
        <v>108</v>
      </c>
      <c r="F20" s="300">
        <v>0</v>
      </c>
      <c r="G20" s="301" t="s">
        <v>126</v>
      </c>
      <c r="H20" s="302" t="s">
        <v>127</v>
      </c>
      <c r="I20" s="302" t="s">
        <v>128</v>
      </c>
      <c r="J20" s="303" t="s">
        <v>129</v>
      </c>
      <c r="K20" s="303" t="s">
        <v>3</v>
      </c>
      <c r="M20" s="42" t="s">
        <v>36</v>
      </c>
      <c r="N20" s="209">
        <v>14.1</v>
      </c>
      <c r="O20" s="210">
        <v>30.2</v>
      </c>
      <c r="P20" s="210">
        <v>43.3</v>
      </c>
      <c r="Q20" s="210">
        <v>63.1</v>
      </c>
      <c r="R20" s="211">
        <v>80.2</v>
      </c>
      <c r="S20" s="212">
        <f>Q20</f>
        <v>63.1</v>
      </c>
      <c r="W20" s="168"/>
      <c r="X20" s="168"/>
      <c r="Y20" s="168"/>
      <c r="Z20" s="168"/>
      <c r="AA20" s="168"/>
    </row>
    <row r="21" spans="1:28" x14ac:dyDescent="0.2">
      <c r="A21" s="98">
        <v>55</v>
      </c>
      <c r="B21" s="40">
        <v>0.126</v>
      </c>
      <c r="C21" s="40">
        <v>7.7300000000000008E-2</v>
      </c>
      <c r="D21" s="97"/>
      <c r="E21" s="223" t="s">
        <v>95</v>
      </c>
      <c r="F21" s="6">
        <v>39</v>
      </c>
      <c r="G21" s="39">
        <v>53</v>
      </c>
      <c r="H21" s="39">
        <v>58</v>
      </c>
      <c r="I21" s="39">
        <v>21</v>
      </c>
      <c r="J21" s="8">
        <v>16</v>
      </c>
      <c r="K21" s="340">
        <f>SUM(F21:J21)</f>
        <v>187</v>
      </c>
      <c r="W21" s="168"/>
      <c r="X21" s="168"/>
      <c r="Y21" s="168"/>
      <c r="Z21" s="168"/>
      <c r="AA21" s="168"/>
    </row>
    <row r="22" spans="1:28" x14ac:dyDescent="0.2">
      <c r="A22" s="98">
        <v>56</v>
      </c>
      <c r="B22" s="40">
        <v>0.13819999999999999</v>
      </c>
      <c r="C22" s="40">
        <v>8.3199999999999996E-2</v>
      </c>
      <c r="D22" s="97"/>
      <c r="E22" s="223" t="s">
        <v>96</v>
      </c>
      <c r="F22" s="32">
        <v>11</v>
      </c>
      <c r="G22" s="4">
        <v>46</v>
      </c>
      <c r="H22" s="4">
        <v>58</v>
      </c>
      <c r="I22" s="4">
        <v>16</v>
      </c>
      <c r="J22" s="33">
        <v>15</v>
      </c>
      <c r="K22" s="340">
        <f t="shared" ref="K22:K33" si="1">SUM(F22:J22)</f>
        <v>146</v>
      </c>
      <c r="T22" s="168"/>
      <c r="W22" s="168"/>
      <c r="X22" s="168"/>
      <c r="Y22" s="168"/>
      <c r="Z22" s="168"/>
      <c r="AA22" s="168"/>
    </row>
    <row r="23" spans="1:28" x14ac:dyDescent="0.2">
      <c r="A23" s="98">
        <v>57</v>
      </c>
      <c r="B23" s="40">
        <v>0.15160000000000001</v>
      </c>
      <c r="C23" s="40">
        <v>8.8900000000000007E-2</v>
      </c>
      <c r="D23" s="97"/>
      <c r="E23" s="223" t="s">
        <v>97</v>
      </c>
      <c r="F23" s="32">
        <v>34</v>
      </c>
      <c r="G23" s="4">
        <v>83</v>
      </c>
      <c r="H23" s="4">
        <v>100</v>
      </c>
      <c r="I23" s="4">
        <v>29</v>
      </c>
      <c r="J23" s="33">
        <v>21</v>
      </c>
      <c r="K23" s="340">
        <f t="shared" si="1"/>
        <v>267</v>
      </c>
      <c r="T23" s="168"/>
      <c r="W23" s="168"/>
      <c r="X23" s="168"/>
      <c r="Y23" s="168"/>
      <c r="Z23" s="168"/>
      <c r="AA23" s="168"/>
    </row>
    <row r="24" spans="1:28" x14ac:dyDescent="0.2">
      <c r="A24" s="98">
        <v>58</v>
      </c>
      <c r="B24" s="40">
        <v>0.16570000000000001</v>
      </c>
      <c r="C24" s="40">
        <v>9.5600000000000004E-2</v>
      </c>
      <c r="D24" s="97"/>
      <c r="E24" s="223" t="s">
        <v>98</v>
      </c>
      <c r="F24" s="32">
        <v>31</v>
      </c>
      <c r="G24" s="4">
        <v>152</v>
      </c>
      <c r="H24" s="4">
        <v>161</v>
      </c>
      <c r="I24" s="4">
        <v>48</v>
      </c>
      <c r="J24" s="33">
        <v>46</v>
      </c>
      <c r="K24" s="340">
        <f t="shared" si="1"/>
        <v>438</v>
      </c>
      <c r="T24" s="168"/>
      <c r="W24" s="168"/>
      <c r="X24" s="168"/>
      <c r="Y24" s="168"/>
      <c r="Z24" s="168"/>
      <c r="AA24" s="168"/>
    </row>
    <row r="25" spans="1:28" x14ac:dyDescent="0.2">
      <c r="A25" s="98">
        <v>59</v>
      </c>
      <c r="B25" s="40">
        <v>0.18</v>
      </c>
      <c r="C25" s="40">
        <v>0.10279999999999999</v>
      </c>
      <c r="D25" s="97"/>
      <c r="E25" s="223" t="s">
        <v>99</v>
      </c>
      <c r="F25" s="32">
        <v>54</v>
      </c>
      <c r="G25" s="4">
        <v>177</v>
      </c>
      <c r="H25" s="4">
        <v>216</v>
      </c>
      <c r="I25" s="4">
        <v>48</v>
      </c>
      <c r="J25" s="33">
        <v>63</v>
      </c>
      <c r="K25" s="340">
        <f t="shared" si="1"/>
        <v>558</v>
      </c>
      <c r="W25" s="168"/>
      <c r="X25" s="168"/>
      <c r="Y25" s="168"/>
      <c r="Z25" s="168"/>
      <c r="AA25" s="168"/>
    </row>
    <row r="26" spans="1:28" x14ac:dyDescent="0.2">
      <c r="A26" s="98">
        <v>60</v>
      </c>
      <c r="B26" s="40">
        <v>0.1946</v>
      </c>
      <c r="C26" s="40">
        <v>0.111</v>
      </c>
      <c r="D26" s="97"/>
      <c r="E26" s="223" t="s">
        <v>100</v>
      </c>
      <c r="F26" s="32">
        <v>65</v>
      </c>
      <c r="G26" s="4">
        <v>235</v>
      </c>
      <c r="H26" s="4">
        <v>234</v>
      </c>
      <c r="I26" s="4">
        <v>51</v>
      </c>
      <c r="J26" s="33">
        <v>63</v>
      </c>
      <c r="K26" s="340">
        <f t="shared" si="1"/>
        <v>648</v>
      </c>
      <c r="W26" s="168"/>
      <c r="X26" s="168"/>
      <c r="Y26" s="168"/>
      <c r="Z26" s="168"/>
      <c r="AA26" s="168"/>
    </row>
    <row r="27" spans="1:28" x14ac:dyDescent="0.2">
      <c r="A27" s="98">
        <v>61</v>
      </c>
      <c r="B27" s="40">
        <v>0.21059999999999998</v>
      </c>
      <c r="C27" s="40">
        <v>0.1193</v>
      </c>
      <c r="D27" s="97"/>
      <c r="E27" s="223" t="s">
        <v>101</v>
      </c>
      <c r="F27" s="32">
        <v>67</v>
      </c>
      <c r="G27" s="4">
        <v>333</v>
      </c>
      <c r="H27" s="4">
        <v>370</v>
      </c>
      <c r="I27" s="4">
        <v>101</v>
      </c>
      <c r="J27" s="33">
        <v>121</v>
      </c>
      <c r="K27" s="340">
        <f t="shared" si="1"/>
        <v>992</v>
      </c>
      <c r="W27" s="168"/>
      <c r="X27" s="168"/>
      <c r="Y27" s="168"/>
      <c r="Z27" s="168"/>
      <c r="AA27" s="168"/>
    </row>
    <row r="28" spans="1:28" x14ac:dyDescent="0.2">
      <c r="A28" s="98">
        <v>62</v>
      </c>
      <c r="B28" s="40">
        <v>0.2273</v>
      </c>
      <c r="C28" s="40">
        <v>0.1283</v>
      </c>
      <c r="D28" s="97"/>
      <c r="E28" s="223" t="s">
        <v>102</v>
      </c>
      <c r="F28" s="32">
        <v>102</v>
      </c>
      <c r="G28" s="4">
        <v>406</v>
      </c>
      <c r="H28" s="4">
        <v>456</v>
      </c>
      <c r="I28" s="4">
        <v>151</v>
      </c>
      <c r="J28" s="33">
        <v>181</v>
      </c>
      <c r="K28" s="340">
        <f t="shared" si="1"/>
        <v>1296</v>
      </c>
      <c r="W28" s="168"/>
      <c r="X28" s="168"/>
      <c r="Y28" s="168"/>
      <c r="Z28" s="168"/>
      <c r="AA28" s="168"/>
    </row>
    <row r="29" spans="1:28" x14ac:dyDescent="0.2">
      <c r="A29" s="98">
        <v>63</v>
      </c>
      <c r="B29" s="40">
        <v>0.24609999999999999</v>
      </c>
      <c r="C29" s="40">
        <v>0.1394</v>
      </c>
      <c r="D29" s="97"/>
      <c r="E29" s="223" t="s">
        <v>103</v>
      </c>
      <c r="F29" s="32">
        <v>123</v>
      </c>
      <c r="G29" s="4">
        <v>508</v>
      </c>
      <c r="H29" s="4">
        <v>609</v>
      </c>
      <c r="I29" s="4">
        <v>172</v>
      </c>
      <c r="J29" s="33">
        <v>289</v>
      </c>
      <c r="K29" s="340">
        <f t="shared" si="1"/>
        <v>1701</v>
      </c>
      <c r="W29" s="168"/>
      <c r="X29" s="168"/>
      <c r="Y29" s="168"/>
      <c r="Z29" s="168"/>
      <c r="AA29" s="168"/>
    </row>
    <row r="30" spans="1:28" x14ac:dyDescent="0.2">
      <c r="A30" s="98">
        <v>64</v>
      </c>
      <c r="B30" s="40">
        <v>0.26530000000000004</v>
      </c>
      <c r="C30" s="40">
        <v>0.1507</v>
      </c>
      <c r="D30" s="97"/>
      <c r="E30" s="223" t="s">
        <v>104</v>
      </c>
      <c r="F30" s="32">
        <v>107</v>
      </c>
      <c r="G30" s="4">
        <v>546</v>
      </c>
      <c r="H30" s="4">
        <v>704</v>
      </c>
      <c r="I30" s="4">
        <v>197</v>
      </c>
      <c r="J30" s="33">
        <v>392</v>
      </c>
      <c r="K30" s="340">
        <f t="shared" si="1"/>
        <v>1946</v>
      </c>
      <c r="W30" s="168"/>
      <c r="X30" s="168"/>
      <c r="Y30" s="168"/>
      <c r="Z30" s="168"/>
      <c r="AA30" s="168"/>
    </row>
    <row r="31" spans="1:28" x14ac:dyDescent="0.2">
      <c r="A31" s="98">
        <v>65</v>
      </c>
      <c r="B31" s="40">
        <v>0.2863</v>
      </c>
      <c r="C31" s="40">
        <v>0.16289999999999999</v>
      </c>
      <c r="D31" s="97"/>
      <c r="E31" s="223" t="s">
        <v>105</v>
      </c>
      <c r="F31" s="32">
        <v>89</v>
      </c>
      <c r="G31" s="4">
        <v>345</v>
      </c>
      <c r="H31" s="4">
        <v>539</v>
      </c>
      <c r="I31" s="4">
        <v>186</v>
      </c>
      <c r="J31" s="33">
        <v>335</v>
      </c>
      <c r="K31" s="340">
        <f t="shared" si="1"/>
        <v>1494</v>
      </c>
      <c r="W31" s="168"/>
      <c r="X31" s="168"/>
      <c r="Y31" s="168"/>
      <c r="Z31" s="168"/>
      <c r="AA31" s="168"/>
    </row>
    <row r="32" spans="1:28" x14ac:dyDescent="0.2">
      <c r="A32" s="98">
        <v>66</v>
      </c>
      <c r="B32" s="40">
        <v>0.30990000000000001</v>
      </c>
      <c r="C32" s="40">
        <v>0.17649999999999999</v>
      </c>
      <c r="D32" s="97"/>
      <c r="E32" s="223" t="s">
        <v>106</v>
      </c>
      <c r="F32" s="32">
        <v>30</v>
      </c>
      <c r="G32" s="4">
        <v>159</v>
      </c>
      <c r="H32" s="4">
        <v>254</v>
      </c>
      <c r="I32" s="4">
        <v>101</v>
      </c>
      <c r="J32" s="33">
        <v>175</v>
      </c>
      <c r="K32" s="340">
        <f t="shared" si="1"/>
        <v>719</v>
      </c>
    </row>
    <row r="33" spans="1:11" x14ac:dyDescent="0.2">
      <c r="A33" s="43">
        <v>67</v>
      </c>
      <c r="B33" s="40">
        <v>0.33539999999999998</v>
      </c>
      <c r="C33" s="40">
        <v>0.19170000000000001</v>
      </c>
      <c r="D33" s="97"/>
      <c r="E33" s="224" t="s">
        <v>107</v>
      </c>
      <c r="F33" s="9">
        <v>3</v>
      </c>
      <c r="G33" s="38">
        <v>26</v>
      </c>
      <c r="H33" s="38">
        <v>58</v>
      </c>
      <c r="I33" s="38">
        <v>14</v>
      </c>
      <c r="J33" s="7">
        <v>40</v>
      </c>
      <c r="K33" s="340">
        <f t="shared" si="1"/>
        <v>141</v>
      </c>
    </row>
    <row r="34" spans="1:11" x14ac:dyDescent="0.2">
      <c r="A34" s="98">
        <v>68</v>
      </c>
      <c r="B34" s="40">
        <v>0.3594</v>
      </c>
      <c r="C34" s="40">
        <v>0.20579999999999998</v>
      </c>
      <c r="D34" s="97"/>
    </row>
    <row r="35" spans="1:11" x14ac:dyDescent="0.2">
      <c r="A35" s="98">
        <v>69</v>
      </c>
      <c r="B35" s="40">
        <v>0.38340000000000002</v>
      </c>
      <c r="C35" s="40">
        <v>0.2218</v>
      </c>
      <c r="D35" s="97"/>
    </row>
    <row r="36" spans="1:11" x14ac:dyDescent="0.2">
      <c r="A36" s="98">
        <v>70</v>
      </c>
      <c r="B36" s="40">
        <v>0.40909999999999996</v>
      </c>
      <c r="C36" s="40">
        <v>0.23929999999999998</v>
      </c>
      <c r="D36" s="97"/>
    </row>
    <row r="37" spans="1:11" x14ac:dyDescent="0.2">
      <c r="A37" s="98">
        <v>71</v>
      </c>
      <c r="B37" s="40">
        <v>0.43709999999999999</v>
      </c>
      <c r="C37" s="40">
        <v>0.25800000000000001</v>
      </c>
      <c r="D37" s="97"/>
    </row>
    <row r="38" spans="1:11" x14ac:dyDescent="0.2">
      <c r="A38" s="98">
        <v>72</v>
      </c>
      <c r="B38" s="40">
        <v>0.46259999999999996</v>
      </c>
      <c r="C38" s="40">
        <v>0.27750000000000002</v>
      </c>
      <c r="D38" s="97"/>
    </row>
    <row r="39" spans="1:11" x14ac:dyDescent="0.2">
      <c r="A39" s="98">
        <v>73</v>
      </c>
      <c r="B39" s="40">
        <v>0.48749999999999999</v>
      </c>
      <c r="C39" s="40">
        <v>0.29770000000000002</v>
      </c>
      <c r="D39" s="97"/>
    </row>
    <row r="40" spans="1:11" x14ac:dyDescent="0.2">
      <c r="A40" s="98">
        <v>74</v>
      </c>
      <c r="B40" s="40">
        <v>0.51600000000000001</v>
      </c>
      <c r="C40" s="40">
        <v>0.32049999999999995</v>
      </c>
      <c r="D40" s="97"/>
    </row>
    <row r="41" spans="1:11" x14ac:dyDescent="0.2">
      <c r="A41" s="98">
        <v>75</v>
      </c>
      <c r="B41" s="40">
        <v>0.54590000000000005</v>
      </c>
      <c r="C41" s="40">
        <v>0.34610000000000002</v>
      </c>
      <c r="D41" s="97"/>
    </row>
    <row r="42" spans="1:11" x14ac:dyDescent="0.2">
      <c r="A42" s="98">
        <v>76</v>
      </c>
      <c r="B42" s="40">
        <v>0.57710000000000006</v>
      </c>
      <c r="C42" s="40">
        <v>0.3725</v>
      </c>
      <c r="D42" s="97"/>
    </row>
    <row r="43" spans="1:11" x14ac:dyDescent="0.2">
      <c r="A43" s="98">
        <v>77</v>
      </c>
      <c r="B43" s="40">
        <v>0.6089</v>
      </c>
      <c r="C43" s="40">
        <v>0.40229999999999999</v>
      </c>
      <c r="D43" s="97"/>
    </row>
    <row r="44" spans="1:11" x14ac:dyDescent="0.2">
      <c r="A44" s="98">
        <v>78</v>
      </c>
      <c r="B44" s="40">
        <v>0.64090000000000003</v>
      </c>
      <c r="C44" s="40">
        <v>0.43219999999999997</v>
      </c>
      <c r="D44" s="97"/>
    </row>
    <row r="45" spans="1:11" x14ac:dyDescent="0.2">
      <c r="A45" s="98">
        <v>79</v>
      </c>
      <c r="B45" s="40">
        <v>0.6715000000000001</v>
      </c>
      <c r="C45" s="40">
        <v>0.46439999999999998</v>
      </c>
      <c r="D45" s="97"/>
    </row>
    <row r="46" spans="1:11" x14ac:dyDescent="0.2">
      <c r="A46" s="98">
        <v>80</v>
      </c>
      <c r="B46" s="40">
        <v>0.70379999999999998</v>
      </c>
      <c r="C46" s="40">
        <v>0.49880000000000002</v>
      </c>
      <c r="D46" s="97"/>
    </row>
    <row r="47" spans="1:11" x14ac:dyDescent="0.2">
      <c r="A47" s="98">
        <v>81</v>
      </c>
      <c r="B47" s="40">
        <v>0.7359</v>
      </c>
      <c r="C47" s="40">
        <v>0.53420000000000001</v>
      </c>
      <c r="D47" s="97"/>
    </row>
    <row r="48" spans="1:11" x14ac:dyDescent="0.2">
      <c r="A48" s="98">
        <v>82</v>
      </c>
      <c r="B48" s="40">
        <v>0.76760000000000006</v>
      </c>
      <c r="C48" s="40">
        <v>0.57130000000000003</v>
      </c>
      <c r="D48" s="97"/>
    </row>
    <row r="49" spans="1:4" x14ac:dyDescent="0.2">
      <c r="A49" s="98">
        <v>83</v>
      </c>
      <c r="B49" s="40">
        <v>0.79819999999999991</v>
      </c>
      <c r="C49" s="40">
        <v>0.6109</v>
      </c>
      <c r="D49" s="97"/>
    </row>
    <row r="50" spans="1:4" x14ac:dyDescent="0.2">
      <c r="A50" s="98">
        <v>84</v>
      </c>
      <c r="B50" s="40">
        <v>0.82680000000000009</v>
      </c>
      <c r="C50" s="40">
        <v>0.6512</v>
      </c>
      <c r="D50" s="97"/>
    </row>
    <row r="51" spans="1:4" x14ac:dyDescent="0.2">
      <c r="A51" s="98">
        <v>85</v>
      </c>
      <c r="B51" s="40">
        <v>0.8529000000000001</v>
      </c>
      <c r="C51" s="40">
        <v>0.68959999999999999</v>
      </c>
      <c r="D51" s="97"/>
    </row>
    <row r="52" spans="1:4" x14ac:dyDescent="0.2">
      <c r="A52" s="98">
        <v>86</v>
      </c>
      <c r="B52" s="40">
        <v>0.87760000000000005</v>
      </c>
      <c r="C52" s="40">
        <v>0.72760000000000002</v>
      </c>
      <c r="D52" s="97"/>
    </row>
    <row r="53" spans="1:4" x14ac:dyDescent="0.2">
      <c r="A53" s="98">
        <v>87</v>
      </c>
      <c r="B53" s="40">
        <v>0.90159999999999996</v>
      </c>
      <c r="C53" s="40">
        <v>0.76439999999999997</v>
      </c>
      <c r="D53" s="97"/>
    </row>
    <row r="54" spans="1:4" x14ac:dyDescent="0.2">
      <c r="A54" s="98">
        <v>88</v>
      </c>
      <c r="B54" s="40">
        <v>0.92189999999999994</v>
      </c>
      <c r="C54" s="40">
        <v>0.80079999999999996</v>
      </c>
      <c r="D54" s="97"/>
    </row>
    <row r="55" spans="1:4" x14ac:dyDescent="0.2">
      <c r="A55" s="98">
        <v>89</v>
      </c>
      <c r="B55" s="40">
        <v>0.93849999999999989</v>
      </c>
      <c r="C55" s="40">
        <v>0.83540000000000003</v>
      </c>
      <c r="D55" s="97"/>
    </row>
    <row r="56" spans="1:4" x14ac:dyDescent="0.2">
      <c r="A56" s="98">
        <v>90</v>
      </c>
      <c r="B56" s="40">
        <v>0.9536</v>
      </c>
      <c r="C56" s="40">
        <v>0.86560000000000004</v>
      </c>
      <c r="D56" s="97"/>
    </row>
    <row r="57" spans="1:4" x14ac:dyDescent="0.2">
      <c r="A57" s="96">
        <v>100</v>
      </c>
      <c r="B57" s="46">
        <v>1</v>
      </c>
      <c r="C57" s="46">
        <v>1</v>
      </c>
      <c r="D57" s="97"/>
    </row>
    <row r="58" spans="1:4" x14ac:dyDescent="0.2">
      <c r="B58" s="47"/>
    </row>
  </sheetData>
  <sheetProtection selectLockedCells="1" selectUnlockedCells="1"/>
  <mergeCells count="1">
    <mergeCell ref="N15:R15"/>
  </mergeCells>
  <dataValidations count="1">
    <dataValidation type="list" allowBlank="1" showInputMessage="1" showErrorMessage="1" sqref="P7">
      <formula1>DistributionList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77"/>
  <sheetViews>
    <sheetView zoomScaleNormal="100" workbookViewId="0">
      <selection activeCell="A31" sqref="A31:D31"/>
    </sheetView>
  </sheetViews>
  <sheetFormatPr defaultRowHeight="14.25" x14ac:dyDescent="0.2"/>
  <cols>
    <col min="1" max="1" width="24.125" style="48" customWidth="1"/>
    <col min="2" max="2" width="18.125" style="48" customWidth="1"/>
    <col min="3" max="3" width="11" style="48" customWidth="1"/>
    <col min="4" max="4" width="12" style="48" customWidth="1"/>
    <col min="5" max="5" width="9.375" style="48" bestFit="1" customWidth="1"/>
    <col min="6" max="6" width="9" style="58"/>
    <col min="7" max="7" width="14.5" style="58" bestFit="1" customWidth="1"/>
    <col min="8" max="16384" width="9" style="48"/>
  </cols>
  <sheetData>
    <row r="1" spans="1:9" ht="20.25" x14ac:dyDescent="0.3">
      <c r="A1" s="220" t="s">
        <v>122</v>
      </c>
    </row>
    <row r="3" spans="1:9" ht="15" x14ac:dyDescent="0.25">
      <c r="A3" s="2"/>
    </row>
    <row r="5" spans="1:9" ht="15" x14ac:dyDescent="0.25">
      <c r="A5" s="2" t="s">
        <v>39</v>
      </c>
      <c r="B5" s="2"/>
    </row>
    <row r="6" spans="1:9" x14ac:dyDescent="0.2">
      <c r="A6" s="181" t="s">
        <v>40</v>
      </c>
      <c r="B6" s="181" t="s">
        <v>41</v>
      </c>
      <c r="E6" s="58"/>
      <c r="G6" s="168"/>
      <c r="H6" s="168"/>
      <c r="I6" s="168"/>
    </row>
    <row r="7" spans="1:9" ht="15" x14ac:dyDescent="0.25">
      <c r="A7" s="180">
        <v>1</v>
      </c>
      <c r="B7" s="181">
        <v>0</v>
      </c>
      <c r="G7" s="168"/>
      <c r="H7" s="168"/>
      <c r="I7" s="168"/>
    </row>
    <row r="8" spans="1:9" ht="15" x14ac:dyDescent="0.25">
      <c r="A8" s="182">
        <v>0.999</v>
      </c>
      <c r="B8" s="183">
        <v>8.4699999999999998E-2</v>
      </c>
      <c r="G8" s="168"/>
      <c r="H8" s="168"/>
      <c r="I8" s="168"/>
    </row>
    <row r="9" spans="1:9" ht="15" x14ac:dyDescent="0.25">
      <c r="A9" s="182">
        <v>0.98099999999999998</v>
      </c>
      <c r="B9" s="183">
        <v>0.50600000000000001</v>
      </c>
      <c r="G9" s="168"/>
      <c r="H9" s="168"/>
      <c r="I9" s="168"/>
    </row>
    <row r="10" spans="1:9" ht="15" x14ac:dyDescent="0.25">
      <c r="A10" s="182">
        <v>0.97699999999999998</v>
      </c>
      <c r="B10" s="183">
        <v>0.66900000000000004</v>
      </c>
      <c r="G10" s="168"/>
      <c r="H10" s="168"/>
      <c r="I10" s="168"/>
    </row>
    <row r="11" spans="1:9" ht="15" x14ac:dyDescent="0.25">
      <c r="A11" s="182">
        <v>0.96899999999999997</v>
      </c>
      <c r="B11" s="183">
        <v>0.93</v>
      </c>
      <c r="G11" s="168"/>
      <c r="H11" s="168"/>
      <c r="I11" s="168"/>
    </row>
    <row r="12" spans="1:9" ht="15" x14ac:dyDescent="0.25">
      <c r="A12" s="182">
        <v>0.96199999999999997</v>
      </c>
      <c r="B12" s="183">
        <v>1.24</v>
      </c>
      <c r="G12" s="168"/>
      <c r="H12" s="168"/>
      <c r="I12" s="168"/>
    </row>
    <row r="13" spans="1:9" ht="15" x14ac:dyDescent="0.25">
      <c r="A13" s="182">
        <v>0.95399999999999996</v>
      </c>
      <c r="B13" s="183">
        <v>1.55</v>
      </c>
      <c r="G13" s="168"/>
      <c r="H13" s="168"/>
      <c r="I13" s="168"/>
    </row>
    <row r="14" spans="1:9" ht="15" x14ac:dyDescent="0.25">
      <c r="A14" s="182">
        <v>0.95</v>
      </c>
      <c r="B14" s="183">
        <v>1.64</v>
      </c>
      <c r="G14" s="168"/>
      <c r="H14" s="168"/>
      <c r="I14" s="168"/>
    </row>
    <row r="15" spans="1:9" ht="15" x14ac:dyDescent="0.25">
      <c r="A15" s="182">
        <v>0.94299999999999995</v>
      </c>
      <c r="B15" s="183">
        <v>1.92</v>
      </c>
      <c r="G15" s="168"/>
      <c r="H15" s="168"/>
      <c r="I15" s="168"/>
    </row>
    <row r="16" spans="1:9" ht="15" x14ac:dyDescent="0.25">
      <c r="A16" s="182">
        <v>0.93799999999999994</v>
      </c>
      <c r="B16" s="183">
        <v>2.1</v>
      </c>
      <c r="G16" s="168"/>
      <c r="H16" s="168"/>
      <c r="I16" s="168"/>
    </row>
    <row r="17" spans="1:9" ht="15" x14ac:dyDescent="0.25">
      <c r="A17" s="182">
        <v>0.93200000000000005</v>
      </c>
      <c r="B17" s="183">
        <v>2.31</v>
      </c>
      <c r="G17" s="168"/>
      <c r="H17" s="168"/>
      <c r="I17" s="168"/>
    </row>
    <row r="18" spans="1:9" ht="15" x14ac:dyDescent="0.25">
      <c r="A18" s="182">
        <v>0.92100000000000004</v>
      </c>
      <c r="B18" s="183">
        <v>2.63</v>
      </c>
      <c r="G18" s="168"/>
      <c r="H18" s="168"/>
      <c r="I18" s="168"/>
    </row>
    <row r="19" spans="1:9" ht="15" x14ac:dyDescent="0.25">
      <c r="A19" s="182">
        <v>0.91700000000000004</v>
      </c>
      <c r="B19" s="183">
        <v>2.79</v>
      </c>
      <c r="G19" s="168"/>
      <c r="H19" s="168"/>
      <c r="I19" s="168"/>
    </row>
    <row r="20" spans="1:9" ht="15" x14ac:dyDescent="0.25">
      <c r="A20" s="182">
        <v>0.90900000000000003</v>
      </c>
      <c r="B20" s="183">
        <v>3.03</v>
      </c>
      <c r="G20" s="168"/>
      <c r="H20" s="168"/>
      <c r="I20" s="168"/>
    </row>
    <row r="21" spans="1:9" ht="15" x14ac:dyDescent="0.25">
      <c r="A21" s="182">
        <v>0.90300000000000002</v>
      </c>
      <c r="B21" s="183">
        <v>3.26</v>
      </c>
      <c r="G21" s="168"/>
      <c r="H21" s="168"/>
      <c r="I21" s="168"/>
    </row>
    <row r="22" spans="1:9" ht="15" x14ac:dyDescent="0.25">
      <c r="A22" s="182">
        <v>0.89600000000000002</v>
      </c>
      <c r="B22" s="183">
        <v>3.56</v>
      </c>
      <c r="G22" s="168"/>
      <c r="H22" s="168"/>
      <c r="I22" s="168"/>
    </row>
    <row r="23" spans="1:9" ht="15" x14ac:dyDescent="0.25">
      <c r="A23" s="182">
        <v>0.88400000000000001</v>
      </c>
      <c r="B23" s="183">
        <v>3.83</v>
      </c>
      <c r="G23" s="168"/>
      <c r="H23" s="168"/>
      <c r="I23" s="168"/>
    </row>
    <row r="24" spans="1:9" ht="15" x14ac:dyDescent="0.25">
      <c r="A24" s="182">
        <v>0.872</v>
      </c>
      <c r="B24" s="183">
        <v>4.24</v>
      </c>
      <c r="G24" s="168"/>
      <c r="H24" s="168"/>
      <c r="I24" s="168"/>
    </row>
    <row r="25" spans="1:9" ht="15" x14ac:dyDescent="0.25">
      <c r="A25" s="182">
        <v>0.85799999999999998</v>
      </c>
      <c r="B25" s="183">
        <v>4.7300000000000004</v>
      </c>
      <c r="G25" s="168"/>
      <c r="H25" s="168"/>
      <c r="I25" s="168"/>
    </row>
    <row r="26" spans="1:9" ht="15" x14ac:dyDescent="0.25">
      <c r="A26" s="182">
        <v>0.85099999999999998</v>
      </c>
      <c r="B26" s="183">
        <v>4.9800000000000004</v>
      </c>
      <c r="G26" s="168"/>
      <c r="H26" s="168"/>
      <c r="I26" s="168"/>
    </row>
    <row r="27" spans="1:9" x14ac:dyDescent="0.2">
      <c r="A27" s="175">
        <v>0.84699999999999998</v>
      </c>
      <c r="B27" s="175">
        <v>5</v>
      </c>
      <c r="C27" s="59"/>
    </row>
    <row r="28" spans="1:9" x14ac:dyDescent="0.2">
      <c r="A28" s="179"/>
      <c r="B28" s="179"/>
      <c r="C28" s="59"/>
    </row>
    <row r="29" spans="1:9" ht="15" x14ac:dyDescent="0.25">
      <c r="A29" s="2" t="s">
        <v>42</v>
      </c>
      <c r="B29" s="59"/>
      <c r="C29" s="59"/>
    </row>
    <row r="30" spans="1:9" ht="22.5" x14ac:dyDescent="0.2">
      <c r="A30" s="60"/>
      <c r="B30" s="61" t="s">
        <v>43</v>
      </c>
      <c r="C30" s="52" t="s">
        <v>44</v>
      </c>
      <c r="D30" s="53" t="s">
        <v>45</v>
      </c>
      <c r="F30" s="48"/>
      <c r="G30" s="48"/>
    </row>
    <row r="31" spans="1:9" x14ac:dyDescent="0.2">
      <c r="A31" s="62" t="s">
        <v>46</v>
      </c>
      <c r="B31" s="63">
        <v>1</v>
      </c>
      <c r="C31" s="64">
        <v>1</v>
      </c>
      <c r="D31" s="65">
        <v>1</v>
      </c>
      <c r="E31" s="66"/>
      <c r="F31" s="48"/>
      <c r="G31" s="48"/>
    </row>
    <row r="32" spans="1:9" x14ac:dyDescent="0.2">
      <c r="A32" s="67"/>
      <c r="B32" s="68"/>
      <c r="C32" s="69"/>
      <c r="D32" s="70"/>
      <c r="E32" s="66"/>
      <c r="F32" s="48"/>
      <c r="G32" s="48"/>
    </row>
    <row r="33" spans="1:7" x14ac:dyDescent="0.2">
      <c r="A33" s="71" t="s">
        <v>86</v>
      </c>
      <c r="B33" s="105">
        <v>1.026459</v>
      </c>
      <c r="C33" s="104">
        <v>1.023066</v>
      </c>
      <c r="D33" s="108">
        <v>1.029863</v>
      </c>
      <c r="E33" s="66"/>
      <c r="F33" s="48"/>
      <c r="G33" s="48"/>
    </row>
    <row r="34" spans="1:7" x14ac:dyDescent="0.2">
      <c r="A34" s="67"/>
      <c r="B34" s="68"/>
      <c r="C34" s="69"/>
      <c r="D34" s="70"/>
      <c r="E34" s="66"/>
      <c r="F34" s="48"/>
      <c r="G34" s="48"/>
    </row>
    <row r="35" spans="1:7" ht="22.5" x14ac:dyDescent="0.2">
      <c r="A35" s="49" t="s">
        <v>47</v>
      </c>
      <c r="B35" s="68"/>
      <c r="C35" s="69"/>
      <c r="D35" s="70"/>
      <c r="E35" s="66"/>
      <c r="F35" s="48"/>
      <c r="G35" s="48"/>
    </row>
    <row r="36" spans="1:7" x14ac:dyDescent="0.2">
      <c r="A36" s="72">
        <v>0</v>
      </c>
      <c r="B36" s="83">
        <v>1</v>
      </c>
      <c r="C36" s="84">
        <v>1</v>
      </c>
      <c r="D36" s="85">
        <v>1</v>
      </c>
      <c r="E36" s="66"/>
      <c r="F36" s="48"/>
      <c r="G36" s="48"/>
    </row>
    <row r="37" spans="1:7" x14ac:dyDescent="0.2">
      <c r="A37" s="72">
        <v>1</v>
      </c>
      <c r="B37" s="105">
        <v>0.95569999999999999</v>
      </c>
      <c r="C37" s="106">
        <v>0.82156499999999999</v>
      </c>
      <c r="D37" s="107">
        <v>1.1117360000000001</v>
      </c>
      <c r="E37" s="66"/>
      <c r="F37" s="48"/>
      <c r="G37" s="48"/>
    </row>
    <row r="38" spans="1:7" x14ac:dyDescent="0.2">
      <c r="A38" s="72">
        <v>2</v>
      </c>
      <c r="B38" s="105">
        <v>0.83264499999999997</v>
      </c>
      <c r="C38" s="106">
        <v>0.69154400000000005</v>
      </c>
      <c r="D38" s="107">
        <v>1.0025360000000001</v>
      </c>
      <c r="E38" s="66"/>
      <c r="F38" s="48"/>
      <c r="G38" s="48"/>
    </row>
    <row r="39" spans="1:7" x14ac:dyDescent="0.2">
      <c r="A39" s="72">
        <v>3</v>
      </c>
      <c r="B39" s="105">
        <v>0.94129700000000005</v>
      </c>
      <c r="C39" s="106">
        <v>0.83385900000000002</v>
      </c>
      <c r="D39" s="107">
        <v>1.062578</v>
      </c>
      <c r="E39" s="66"/>
      <c r="F39" s="48"/>
      <c r="G39" s="48"/>
    </row>
    <row r="40" spans="1:7" x14ac:dyDescent="0.2">
      <c r="A40" s="72">
        <v>4</v>
      </c>
      <c r="B40" s="105">
        <v>1.0377149999999999</v>
      </c>
      <c r="C40" s="106">
        <v>0.93386199999999997</v>
      </c>
      <c r="D40" s="107">
        <v>1.153116</v>
      </c>
      <c r="E40" s="66"/>
      <c r="F40" s="48"/>
      <c r="G40" s="48"/>
    </row>
    <row r="41" spans="1:7" x14ac:dyDescent="0.2">
      <c r="A41" s="72">
        <v>5</v>
      </c>
      <c r="B41" s="105">
        <v>1.2772520000000001</v>
      </c>
      <c r="C41" s="106">
        <v>1.113313</v>
      </c>
      <c r="D41" s="107">
        <v>1.4653320000000001</v>
      </c>
      <c r="E41" s="66"/>
      <c r="F41" s="48"/>
      <c r="G41" s="48"/>
    </row>
    <row r="42" spans="1:7" x14ac:dyDescent="0.2">
      <c r="A42" s="67"/>
      <c r="B42" s="68"/>
      <c r="C42" s="69"/>
      <c r="D42" s="70"/>
      <c r="E42" s="66"/>
      <c r="F42" s="48"/>
      <c r="G42" s="48"/>
    </row>
    <row r="43" spans="1:7" x14ac:dyDescent="0.2">
      <c r="A43" s="73" t="s">
        <v>48</v>
      </c>
      <c r="B43" s="105">
        <v>0.82614299999999996</v>
      </c>
      <c r="C43" s="106">
        <v>0.73195399999999999</v>
      </c>
      <c r="D43" s="107">
        <v>0.93245100000000003</v>
      </c>
      <c r="E43" s="66"/>
      <c r="F43" s="48"/>
      <c r="G43" s="48"/>
    </row>
    <row r="44" spans="1:7" x14ac:dyDescent="0.2">
      <c r="A44" s="67"/>
      <c r="B44" s="68"/>
      <c r="C44" s="69"/>
      <c r="D44" s="70"/>
      <c r="E44" s="66"/>
      <c r="F44" s="48"/>
      <c r="G44" s="48"/>
    </row>
    <row r="45" spans="1:7" x14ac:dyDescent="0.2">
      <c r="A45" s="74" t="s">
        <v>49</v>
      </c>
      <c r="B45" s="80">
        <v>1.001152</v>
      </c>
      <c r="C45" s="81">
        <v>0.92447500000000005</v>
      </c>
      <c r="D45" s="82">
        <v>1.08419</v>
      </c>
      <c r="E45" s="66"/>
      <c r="F45" s="48"/>
      <c r="G45" s="48"/>
    </row>
    <row r="46" spans="1:7" x14ac:dyDescent="0.2">
      <c r="B46" s="66"/>
      <c r="C46" s="66"/>
      <c r="D46" s="66"/>
      <c r="F46" s="48"/>
      <c r="G46" s="48"/>
    </row>
    <row r="48" spans="1:7" ht="15" x14ac:dyDescent="0.25">
      <c r="A48" s="103" t="s">
        <v>50</v>
      </c>
    </row>
    <row r="49" spans="1:8" x14ac:dyDescent="0.2">
      <c r="G49" s="262"/>
      <c r="H49" s="102"/>
    </row>
    <row r="50" spans="1:8" x14ac:dyDescent="0.2">
      <c r="A50" s="75" t="s">
        <v>51</v>
      </c>
      <c r="B50" s="76" t="s">
        <v>4</v>
      </c>
      <c r="C50" s="76" t="s">
        <v>52</v>
      </c>
      <c r="G50" s="262"/>
      <c r="H50" s="102"/>
    </row>
    <row r="51" spans="1:8" x14ac:dyDescent="0.2">
      <c r="B51" s="197">
        <v>0.87128712900000005</v>
      </c>
      <c r="C51" s="197">
        <v>0.12871287000000001</v>
      </c>
      <c r="G51" s="262"/>
      <c r="H51" s="102"/>
    </row>
    <row r="52" spans="1:8" x14ac:dyDescent="0.2">
      <c r="G52" s="262"/>
      <c r="H52" s="102"/>
    </row>
    <row r="53" spans="1:8" x14ac:dyDescent="0.2">
      <c r="G53" s="359"/>
      <c r="H53" s="102"/>
    </row>
    <row r="54" spans="1:8" ht="50.25" customHeight="1" x14ac:dyDescent="0.2">
      <c r="A54" s="356" t="s">
        <v>54</v>
      </c>
      <c r="B54" s="354" t="s">
        <v>53</v>
      </c>
      <c r="C54" s="355"/>
      <c r="D54" s="354" t="s">
        <v>55</v>
      </c>
      <c r="E54" s="358"/>
      <c r="G54" s="359"/>
      <c r="H54" s="102"/>
    </row>
    <row r="55" spans="1:8" ht="42" customHeight="1" x14ac:dyDescent="0.2">
      <c r="A55" s="357"/>
      <c r="B55" s="75" t="s">
        <v>56</v>
      </c>
      <c r="C55" s="15" t="s">
        <v>57</v>
      </c>
      <c r="D55" s="77" t="s">
        <v>56</v>
      </c>
      <c r="E55" s="78" t="s">
        <v>57</v>
      </c>
      <c r="G55" s="102"/>
      <c r="H55" s="102"/>
    </row>
    <row r="56" spans="1:8" x14ac:dyDescent="0.2">
      <c r="A56" s="8">
        <v>0</v>
      </c>
      <c r="B56" s="191">
        <v>0</v>
      </c>
      <c r="C56" s="192">
        <v>0</v>
      </c>
      <c r="D56" s="191">
        <v>0</v>
      </c>
      <c r="E56" s="192">
        <v>0</v>
      </c>
      <c r="G56" s="102"/>
      <c r="H56" s="102"/>
    </row>
    <row r="57" spans="1:8" x14ac:dyDescent="0.2">
      <c r="A57" s="33">
        <v>0.25</v>
      </c>
      <c r="B57" s="193">
        <v>2.2810591000000002E-2</v>
      </c>
      <c r="C57" s="194">
        <v>2.2810591000000002E-2</v>
      </c>
      <c r="D57" s="193">
        <v>3.2641000000000003E-2</v>
      </c>
      <c r="E57" s="194">
        <v>3.2641000000000003E-2</v>
      </c>
      <c r="G57" s="102"/>
      <c r="H57" s="102"/>
    </row>
    <row r="58" spans="1:8" x14ac:dyDescent="0.2">
      <c r="A58" s="33">
        <v>1</v>
      </c>
      <c r="B58" s="193">
        <v>6.3673768000000006E-2</v>
      </c>
      <c r="C58" s="194">
        <v>4.0863177000000001E-2</v>
      </c>
      <c r="D58" s="193">
        <v>6.4898999999999998E-2</v>
      </c>
      <c r="E58" s="194">
        <v>3.2258000000000002E-2</v>
      </c>
      <c r="G58" s="102"/>
      <c r="H58" s="102"/>
    </row>
    <row r="59" spans="1:8" x14ac:dyDescent="0.2">
      <c r="A59" s="33">
        <v>2</v>
      </c>
      <c r="B59" s="193">
        <v>0.114067469</v>
      </c>
      <c r="C59" s="194">
        <v>5.0393700999999999E-2</v>
      </c>
      <c r="D59" s="193">
        <v>0.136073</v>
      </c>
      <c r="E59" s="194">
        <v>7.1174000000000001E-2</v>
      </c>
      <c r="G59" s="102"/>
      <c r="H59" s="102"/>
    </row>
    <row r="60" spans="1:8" x14ac:dyDescent="0.2">
      <c r="A60" s="33">
        <v>3</v>
      </c>
      <c r="B60" s="193">
        <v>0.19286671799999999</v>
      </c>
      <c r="C60" s="194">
        <v>7.8799250000000001E-2</v>
      </c>
      <c r="D60" s="193">
        <v>0.19645099999999999</v>
      </c>
      <c r="E60" s="194">
        <v>6.0377E-2</v>
      </c>
      <c r="G60" s="102"/>
      <c r="H60" s="102"/>
    </row>
    <row r="61" spans="1:8" x14ac:dyDescent="0.2">
      <c r="A61" s="33">
        <v>4</v>
      </c>
      <c r="B61" s="193">
        <v>0.28499153199999999</v>
      </c>
      <c r="C61" s="194">
        <v>9.2124813999999999E-2</v>
      </c>
      <c r="D61" s="193">
        <v>0.29771700000000001</v>
      </c>
      <c r="E61" s="194">
        <v>0.10126599999999999</v>
      </c>
      <c r="G61" s="102"/>
      <c r="H61" s="102"/>
    </row>
    <row r="62" spans="1:8" x14ac:dyDescent="0.2">
      <c r="A62" s="7">
        <v>5</v>
      </c>
      <c r="B62" s="195">
        <v>0.41053265799999999</v>
      </c>
      <c r="C62" s="196">
        <v>0.125541126</v>
      </c>
      <c r="D62" s="195">
        <v>0.392955</v>
      </c>
      <c r="E62" s="196">
        <v>9.5238000000000003E-2</v>
      </c>
      <c r="G62" s="262"/>
      <c r="H62" s="102"/>
    </row>
    <row r="63" spans="1:8" x14ac:dyDescent="0.2">
      <c r="G63" s="262"/>
      <c r="H63" s="102"/>
    </row>
    <row r="64" spans="1:8" x14ac:dyDescent="0.2">
      <c r="D64" s="58"/>
      <c r="G64" s="262"/>
      <c r="H64" s="102"/>
    </row>
    <row r="65" spans="1:8" ht="33.75" x14ac:dyDescent="0.2">
      <c r="A65" s="51" t="s">
        <v>58</v>
      </c>
      <c r="B65" s="304" t="s">
        <v>23</v>
      </c>
      <c r="C65" s="79" t="s">
        <v>125</v>
      </c>
      <c r="G65" s="262"/>
      <c r="H65" s="102"/>
    </row>
    <row r="66" spans="1:8" x14ac:dyDescent="0.2">
      <c r="A66" s="34" t="s">
        <v>4</v>
      </c>
      <c r="B66" s="305">
        <v>0</v>
      </c>
      <c r="C66" s="178">
        <v>0</v>
      </c>
    </row>
    <row r="67" spans="1:8" x14ac:dyDescent="0.2">
      <c r="A67" s="49" t="s">
        <v>4</v>
      </c>
      <c r="B67" s="306" t="s">
        <v>126</v>
      </c>
      <c r="C67" s="176">
        <v>40</v>
      </c>
    </row>
    <row r="68" spans="1:8" x14ac:dyDescent="0.2">
      <c r="A68" s="49" t="s">
        <v>4</v>
      </c>
      <c r="B68" s="307" t="s">
        <v>127</v>
      </c>
      <c r="C68" s="176">
        <v>42</v>
      </c>
    </row>
    <row r="69" spans="1:8" x14ac:dyDescent="0.2">
      <c r="A69" s="49" t="s">
        <v>4</v>
      </c>
      <c r="B69" s="308" t="s">
        <v>128</v>
      </c>
      <c r="C69" s="176">
        <v>5</v>
      </c>
    </row>
    <row r="70" spans="1:8" x14ac:dyDescent="0.2">
      <c r="A70" s="50" t="s">
        <v>4</v>
      </c>
      <c r="B70" s="309" t="s">
        <v>129</v>
      </c>
      <c r="C70" s="177">
        <v>1</v>
      </c>
    </row>
    <row r="71" spans="1:8" x14ac:dyDescent="0.2">
      <c r="A71" s="34" t="s">
        <v>52</v>
      </c>
      <c r="B71" s="305">
        <v>0</v>
      </c>
      <c r="C71" s="176">
        <v>0</v>
      </c>
    </row>
    <row r="72" spans="1:8" x14ac:dyDescent="0.2">
      <c r="A72" s="49" t="s">
        <v>52</v>
      </c>
      <c r="B72" s="306" t="s">
        <v>126</v>
      </c>
      <c r="C72" s="176">
        <v>3</v>
      </c>
    </row>
    <row r="73" spans="1:8" x14ac:dyDescent="0.2">
      <c r="A73" s="49" t="s">
        <v>52</v>
      </c>
      <c r="B73" s="307" t="s">
        <v>127</v>
      </c>
      <c r="C73" s="176">
        <v>6</v>
      </c>
    </row>
    <row r="74" spans="1:8" x14ac:dyDescent="0.2">
      <c r="A74" s="49" t="s">
        <v>52</v>
      </c>
      <c r="B74" s="308" t="s">
        <v>128</v>
      </c>
      <c r="C74" s="176">
        <v>0</v>
      </c>
    </row>
    <row r="75" spans="1:8" x14ac:dyDescent="0.2">
      <c r="A75" s="50" t="s">
        <v>52</v>
      </c>
      <c r="B75" s="309" t="s">
        <v>129</v>
      </c>
      <c r="C75" s="177">
        <v>4</v>
      </c>
    </row>
    <row r="76" spans="1:8" x14ac:dyDescent="0.2">
      <c r="D76" s="58"/>
    </row>
    <row r="77" spans="1:8" x14ac:dyDescent="0.2">
      <c r="D77" s="58"/>
    </row>
  </sheetData>
  <mergeCells count="4">
    <mergeCell ref="B54:C54"/>
    <mergeCell ref="A54:A55"/>
    <mergeCell ref="D54:E54"/>
    <mergeCell ref="G53:G5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45"/>
  <sheetViews>
    <sheetView topLeftCell="A17" workbookViewId="0">
      <selection activeCell="F38" sqref="F38"/>
    </sheetView>
  </sheetViews>
  <sheetFormatPr defaultRowHeight="14.25" x14ac:dyDescent="0.2"/>
  <cols>
    <col min="1" max="1" width="21.375" style="89" customWidth="1"/>
    <col min="2" max="2" width="17.625" style="89" bestFit="1" customWidth="1"/>
    <col min="3" max="3" width="16.75" style="89" bestFit="1" customWidth="1"/>
    <col min="4" max="4" width="10.75" style="89" bestFit="1" customWidth="1"/>
    <col min="5" max="5" width="9" style="89"/>
    <col min="6" max="6" width="17.625" style="89" bestFit="1" customWidth="1"/>
    <col min="7" max="7" width="16.75" style="89" bestFit="1" customWidth="1"/>
    <col min="8" max="16384" width="9" style="89"/>
  </cols>
  <sheetData>
    <row r="1" spans="1:16" ht="20.25" x14ac:dyDescent="0.3">
      <c r="A1" s="220" t="s">
        <v>123</v>
      </c>
      <c r="B1" s="103"/>
      <c r="F1" s="103"/>
      <c r="J1" s="58"/>
      <c r="K1" s="58"/>
    </row>
    <row r="2" spans="1:16" x14ac:dyDescent="0.2">
      <c r="C2" s="58"/>
      <c r="D2" s="58"/>
      <c r="G2" s="58"/>
      <c r="H2" s="58"/>
    </row>
    <row r="3" spans="1:16" ht="15" x14ac:dyDescent="0.25">
      <c r="A3" s="103" t="s">
        <v>61</v>
      </c>
      <c r="B3" s="104"/>
      <c r="C3" s="104"/>
      <c r="F3" s="104"/>
      <c r="G3" s="104"/>
      <c r="J3" s="58"/>
      <c r="K3" s="58"/>
    </row>
    <row r="4" spans="1:16" ht="15" x14ac:dyDescent="0.25">
      <c r="A4" s="103"/>
      <c r="B4" s="132" t="s">
        <v>62</v>
      </c>
      <c r="C4" s="133"/>
      <c r="D4" s="134"/>
      <c r="E4" s="94"/>
      <c r="F4" s="132" t="s">
        <v>63</v>
      </c>
      <c r="G4" s="133"/>
      <c r="H4" s="134"/>
      <c r="I4" s="94"/>
      <c r="J4" s="58"/>
      <c r="K4" s="58"/>
    </row>
    <row r="5" spans="1:16" ht="22.5" x14ac:dyDescent="0.2">
      <c r="A5" s="60"/>
      <c r="B5" s="132" t="s">
        <v>64</v>
      </c>
      <c r="C5" s="61" t="s">
        <v>65</v>
      </c>
      <c r="D5" s="52" t="s">
        <v>66</v>
      </c>
      <c r="E5" s="53" t="s">
        <v>67</v>
      </c>
      <c r="F5" s="61" t="s">
        <v>64</v>
      </c>
      <c r="G5" s="61" t="s">
        <v>65</v>
      </c>
      <c r="H5" s="52" t="s">
        <v>66</v>
      </c>
      <c r="I5" s="53" t="s">
        <v>67</v>
      </c>
    </row>
    <row r="6" spans="1:16" x14ac:dyDescent="0.2">
      <c r="A6" s="62" t="s">
        <v>46</v>
      </c>
      <c r="B6" s="310">
        <v>3.6029070000000001</v>
      </c>
      <c r="C6" s="311">
        <v>4.3696499999999999E-2</v>
      </c>
      <c r="D6" s="312">
        <v>3.5172639999999999</v>
      </c>
      <c r="E6" s="313">
        <v>3.6885509999999999</v>
      </c>
      <c r="F6" s="310">
        <v>3.094103</v>
      </c>
      <c r="G6" s="311">
        <v>0.1014615</v>
      </c>
      <c r="H6" s="312">
        <v>2.8952429999999998</v>
      </c>
      <c r="I6" s="313">
        <v>3.292964</v>
      </c>
      <c r="J6" s="135"/>
    </row>
    <row r="7" spans="1:16" x14ac:dyDescent="0.2">
      <c r="A7" s="67"/>
      <c r="B7" s="314"/>
      <c r="C7" s="315"/>
      <c r="D7" s="316"/>
      <c r="E7" s="317"/>
      <c r="F7" s="314"/>
      <c r="G7" s="315"/>
      <c r="H7" s="316"/>
      <c r="I7" s="317"/>
      <c r="J7" s="135"/>
    </row>
    <row r="8" spans="1:16" x14ac:dyDescent="0.2">
      <c r="A8" s="71" t="s">
        <v>86</v>
      </c>
      <c r="B8" s="314">
        <v>1.7003399999999998E-2</v>
      </c>
      <c r="C8" s="315">
        <v>4.0840000000000001E-4</v>
      </c>
      <c r="D8" s="316">
        <v>1.6202999999999999E-2</v>
      </c>
      <c r="E8" s="317">
        <v>1.7803800000000002E-2</v>
      </c>
      <c r="F8" s="314">
        <v>1.45621E-2</v>
      </c>
      <c r="G8" s="315">
        <v>1.0199E-3</v>
      </c>
      <c r="H8" s="316">
        <v>1.2563100000000001E-2</v>
      </c>
      <c r="I8" s="317">
        <v>1.6561099999999999E-2</v>
      </c>
      <c r="J8" s="135"/>
      <c r="O8" s="89">
        <v>65</v>
      </c>
      <c r="P8" s="89">
        <v>40</v>
      </c>
    </row>
    <row r="9" spans="1:16" x14ac:dyDescent="0.2">
      <c r="A9" s="67"/>
      <c r="B9" s="314"/>
      <c r="C9" s="315"/>
      <c r="D9" s="316"/>
      <c r="E9" s="317"/>
      <c r="F9" s="314"/>
      <c r="G9" s="315"/>
      <c r="H9" s="316"/>
      <c r="I9" s="317"/>
      <c r="J9" s="135"/>
    </row>
    <row r="10" spans="1:16" x14ac:dyDescent="0.2">
      <c r="A10" s="14" t="s">
        <v>75</v>
      </c>
      <c r="B10" s="318"/>
      <c r="C10" s="315"/>
      <c r="D10" s="316"/>
      <c r="E10" s="317"/>
      <c r="F10" s="318"/>
      <c r="G10" s="315"/>
      <c r="H10" s="316"/>
      <c r="I10" s="317"/>
      <c r="J10" s="135"/>
    </row>
    <row r="11" spans="1:16" x14ac:dyDescent="0.2">
      <c r="A11" s="326">
        <v>0</v>
      </c>
      <c r="B11" s="314">
        <v>0</v>
      </c>
      <c r="C11" s="315">
        <v>0</v>
      </c>
      <c r="D11" s="316">
        <v>0</v>
      </c>
      <c r="E11" s="317">
        <v>0</v>
      </c>
      <c r="F11" s="314"/>
      <c r="G11" s="315"/>
      <c r="H11" s="316"/>
      <c r="I11" s="317"/>
      <c r="J11" s="135"/>
    </row>
    <row r="12" spans="1:16" x14ac:dyDescent="0.2">
      <c r="A12" s="327" t="s">
        <v>126</v>
      </c>
      <c r="B12" s="314">
        <v>0.1996945</v>
      </c>
      <c r="C12" s="315">
        <v>2.1559399999999999E-2</v>
      </c>
      <c r="D12" s="316">
        <v>0.15743879999999999</v>
      </c>
      <c r="E12" s="317">
        <v>0.2419501</v>
      </c>
      <c r="F12" s="314"/>
      <c r="G12" s="315"/>
      <c r="H12" s="316"/>
      <c r="I12" s="317"/>
      <c r="J12" s="135"/>
      <c r="K12" s="5"/>
    </row>
    <row r="13" spans="1:16" x14ac:dyDescent="0.2">
      <c r="A13" s="328" t="s">
        <v>127</v>
      </c>
      <c r="B13" s="314">
        <v>0.96265690000000004</v>
      </c>
      <c r="C13" s="315">
        <v>2.2335899999999999E-2</v>
      </c>
      <c r="D13" s="316">
        <v>0.91887940000000001</v>
      </c>
      <c r="E13" s="317">
        <v>1.0064340000000001</v>
      </c>
      <c r="F13" s="314"/>
      <c r="G13" s="315"/>
      <c r="H13" s="316"/>
      <c r="I13" s="317"/>
      <c r="J13" s="135"/>
      <c r="K13" s="5"/>
    </row>
    <row r="14" spans="1:16" x14ac:dyDescent="0.2">
      <c r="A14" s="329" t="s">
        <v>128</v>
      </c>
      <c r="B14" s="314">
        <v>1.301064</v>
      </c>
      <c r="C14" s="315">
        <v>3.08919E-2</v>
      </c>
      <c r="D14" s="316">
        <v>1.2405170000000001</v>
      </c>
      <c r="E14" s="317">
        <v>1.3616109999999999</v>
      </c>
      <c r="F14" s="314"/>
      <c r="G14" s="315"/>
      <c r="H14" s="316"/>
      <c r="I14" s="317"/>
      <c r="J14" s="135"/>
      <c r="K14" s="5"/>
    </row>
    <row r="15" spans="1:16" x14ac:dyDescent="0.2">
      <c r="A15" s="329" t="s">
        <v>129</v>
      </c>
      <c r="B15" s="314">
        <v>1.1512309999999999</v>
      </c>
      <c r="C15" s="315">
        <v>2.9824400000000001E-2</v>
      </c>
      <c r="D15" s="316">
        <v>1.092776</v>
      </c>
      <c r="E15" s="317">
        <v>1.209686</v>
      </c>
      <c r="F15" s="314"/>
      <c r="G15" s="315"/>
      <c r="H15" s="316"/>
      <c r="I15" s="317"/>
      <c r="J15" s="135"/>
      <c r="K15" s="5"/>
    </row>
    <row r="16" spans="1:16" x14ac:dyDescent="0.2">
      <c r="A16" s="330"/>
      <c r="B16" s="319"/>
      <c r="C16" s="320"/>
      <c r="D16" s="320"/>
      <c r="E16" s="321"/>
      <c r="F16" s="319"/>
      <c r="G16" s="320"/>
      <c r="H16" s="320"/>
      <c r="I16" s="321"/>
      <c r="J16" s="135"/>
      <c r="K16" s="5"/>
    </row>
    <row r="17" spans="1:10" x14ac:dyDescent="0.2">
      <c r="A17" s="331" t="s">
        <v>68</v>
      </c>
      <c r="B17" s="314"/>
      <c r="C17" s="315"/>
      <c r="D17" s="316"/>
      <c r="E17" s="317"/>
      <c r="F17" s="318"/>
      <c r="G17" s="315"/>
      <c r="H17" s="316"/>
      <c r="I17" s="317"/>
      <c r="J17" s="135"/>
    </row>
    <row r="18" spans="1:10" x14ac:dyDescent="0.2">
      <c r="A18" s="326">
        <v>0</v>
      </c>
      <c r="B18" s="314"/>
      <c r="C18" s="315"/>
      <c r="D18" s="316"/>
      <c r="E18" s="317"/>
      <c r="F18" s="314">
        <v>0</v>
      </c>
      <c r="G18" s="315">
        <v>0</v>
      </c>
      <c r="H18" s="316">
        <v>0</v>
      </c>
      <c r="I18" s="317">
        <v>0</v>
      </c>
      <c r="J18" s="135"/>
    </row>
    <row r="19" spans="1:10" x14ac:dyDescent="0.2">
      <c r="A19" s="327" t="s">
        <v>126</v>
      </c>
      <c r="B19" s="314"/>
      <c r="C19" s="315"/>
      <c r="D19" s="316"/>
      <c r="E19" s="317"/>
      <c r="F19" s="314">
        <v>0.51517389999999996</v>
      </c>
      <c r="G19" s="315">
        <v>4.2671199999999999E-2</v>
      </c>
      <c r="H19" s="316">
        <v>0.43153979999999997</v>
      </c>
      <c r="I19" s="317">
        <v>0.59880789999999995</v>
      </c>
      <c r="J19" s="135"/>
    </row>
    <row r="20" spans="1:10" x14ac:dyDescent="0.2">
      <c r="A20" s="328" t="s">
        <v>127</v>
      </c>
      <c r="B20" s="314"/>
      <c r="C20" s="315"/>
      <c r="D20" s="316"/>
      <c r="E20" s="317"/>
      <c r="F20" s="314">
        <v>1.4958</v>
      </c>
      <c r="G20" s="315">
        <v>4.3094199999999999E-2</v>
      </c>
      <c r="H20" s="316">
        <v>1.4113359999999999</v>
      </c>
      <c r="I20" s="317">
        <v>1.580263</v>
      </c>
      <c r="J20" s="135"/>
    </row>
    <row r="21" spans="1:10" x14ac:dyDescent="0.2">
      <c r="A21" s="329" t="s">
        <v>128</v>
      </c>
      <c r="B21" s="314"/>
      <c r="C21" s="315"/>
      <c r="D21" s="316"/>
      <c r="E21" s="317"/>
      <c r="F21" s="314">
        <v>1.977822</v>
      </c>
      <c r="G21" s="315">
        <v>5.7423099999999998E-2</v>
      </c>
      <c r="H21" s="316">
        <v>1.865275</v>
      </c>
      <c r="I21" s="317">
        <v>2.0903700000000001</v>
      </c>
      <c r="J21" s="135"/>
    </row>
    <row r="22" spans="1:10" x14ac:dyDescent="0.2">
      <c r="A22" s="329" t="s">
        <v>129</v>
      </c>
      <c r="B22" s="314"/>
      <c r="C22" s="315"/>
      <c r="D22" s="316"/>
      <c r="E22" s="317"/>
      <c r="F22" s="314">
        <v>1.860698</v>
      </c>
      <c r="G22" s="315">
        <v>5.9938100000000001E-2</v>
      </c>
      <c r="H22" s="316">
        <v>1.743222</v>
      </c>
      <c r="I22" s="317">
        <v>1.978175</v>
      </c>
      <c r="J22" s="135"/>
    </row>
    <row r="23" spans="1:10" x14ac:dyDescent="0.2">
      <c r="A23" s="332"/>
      <c r="B23" s="314"/>
      <c r="C23" s="315"/>
      <c r="D23" s="316"/>
      <c r="E23" s="317"/>
      <c r="F23" s="314"/>
      <c r="G23" s="315"/>
      <c r="H23" s="316"/>
      <c r="I23" s="317"/>
      <c r="J23" s="135"/>
    </row>
    <row r="24" spans="1:10" x14ac:dyDescent="0.2">
      <c r="A24" s="331" t="s">
        <v>69</v>
      </c>
      <c r="B24" s="314"/>
      <c r="C24" s="315"/>
      <c r="D24" s="316"/>
      <c r="E24" s="317"/>
      <c r="F24" s="314"/>
      <c r="G24" s="315"/>
      <c r="H24" s="316"/>
      <c r="I24" s="317"/>
      <c r="J24" s="135"/>
    </row>
    <row r="25" spans="1:10" x14ac:dyDescent="0.2">
      <c r="A25" s="332" t="s">
        <v>70</v>
      </c>
      <c r="B25" s="314">
        <v>0</v>
      </c>
      <c r="C25" s="315">
        <v>0</v>
      </c>
      <c r="D25" s="316">
        <v>0</v>
      </c>
      <c r="E25" s="317">
        <v>0</v>
      </c>
      <c r="F25" s="314">
        <v>0</v>
      </c>
      <c r="G25" s="315">
        <v>0</v>
      </c>
      <c r="H25" s="316">
        <v>0</v>
      </c>
      <c r="I25" s="317">
        <v>0</v>
      </c>
      <c r="J25" s="135"/>
    </row>
    <row r="26" spans="1:10" x14ac:dyDescent="0.2">
      <c r="A26" s="332" t="s">
        <v>7</v>
      </c>
      <c r="B26" s="314">
        <v>-0.23157449999999999</v>
      </c>
      <c r="C26" s="315">
        <v>2.3464700000000002E-2</v>
      </c>
      <c r="D26" s="316">
        <v>-0.27756439999999999</v>
      </c>
      <c r="E26" s="317">
        <v>-0.18558469999999999</v>
      </c>
      <c r="F26" s="314">
        <v>-6.7448300000000003E-2</v>
      </c>
      <c r="G26" s="315">
        <v>5.4662700000000002E-2</v>
      </c>
      <c r="H26" s="316">
        <v>-0.1745853</v>
      </c>
      <c r="I26" s="317">
        <v>3.9688599999999997E-2</v>
      </c>
      <c r="J26" s="135"/>
    </row>
    <row r="27" spans="1:10" x14ac:dyDescent="0.2">
      <c r="A27" s="332" t="s">
        <v>8</v>
      </c>
      <c r="B27" s="314">
        <v>0.24339820000000001</v>
      </c>
      <c r="C27" s="315">
        <v>2.3513099999999999E-2</v>
      </c>
      <c r="D27" s="316">
        <v>0.1973135</v>
      </c>
      <c r="E27" s="317">
        <v>0.28948299999999999</v>
      </c>
      <c r="F27" s="314">
        <v>0.51126170000000004</v>
      </c>
      <c r="G27" s="315">
        <v>5.7136699999999999E-2</v>
      </c>
      <c r="H27" s="316">
        <v>0.39927570000000001</v>
      </c>
      <c r="I27" s="317">
        <v>0.62324760000000001</v>
      </c>
      <c r="J27" s="135"/>
    </row>
    <row r="28" spans="1:10" x14ac:dyDescent="0.2">
      <c r="A28" s="332" t="s">
        <v>17</v>
      </c>
      <c r="B28" s="314">
        <v>0.39995920000000001</v>
      </c>
      <c r="C28" s="315">
        <v>2.2897899999999999E-2</v>
      </c>
      <c r="D28" s="316">
        <v>0.35508000000000001</v>
      </c>
      <c r="E28" s="317">
        <v>0.44483830000000002</v>
      </c>
      <c r="F28" s="314">
        <v>0.76737529999999998</v>
      </c>
      <c r="G28" s="315">
        <v>5.5566699999999997E-2</v>
      </c>
      <c r="H28" s="316">
        <v>0.65846669999999996</v>
      </c>
      <c r="I28" s="317">
        <v>0.87628399999999995</v>
      </c>
      <c r="J28" s="135"/>
    </row>
    <row r="29" spans="1:10" x14ac:dyDescent="0.2">
      <c r="A29" s="332" t="s">
        <v>9</v>
      </c>
      <c r="B29" s="314">
        <v>6.4636100000000002E-2</v>
      </c>
      <c r="C29" s="315">
        <v>2.1058799999999999E-2</v>
      </c>
      <c r="D29" s="316">
        <v>2.3361699999999999E-2</v>
      </c>
      <c r="E29" s="317">
        <v>0.1059105</v>
      </c>
      <c r="F29" s="314">
        <v>0.41851769999999999</v>
      </c>
      <c r="G29" s="315">
        <v>5.1888700000000003E-2</v>
      </c>
      <c r="H29" s="316">
        <v>0.31681759999999998</v>
      </c>
      <c r="I29" s="317">
        <v>0.52021770000000001</v>
      </c>
      <c r="J29" s="135"/>
    </row>
    <row r="30" spans="1:10" x14ac:dyDescent="0.2">
      <c r="A30" s="332"/>
      <c r="B30" s="314"/>
      <c r="C30" s="315"/>
      <c r="D30" s="316"/>
      <c r="E30" s="317"/>
      <c r="F30" s="314"/>
      <c r="G30" s="315"/>
      <c r="H30" s="316"/>
      <c r="I30" s="317"/>
      <c r="J30" s="135"/>
    </row>
    <row r="31" spans="1:10" x14ac:dyDescent="0.2">
      <c r="A31" s="73" t="s">
        <v>71</v>
      </c>
      <c r="B31" s="314"/>
      <c r="C31" s="315"/>
      <c r="D31" s="316"/>
      <c r="E31" s="317" t="s">
        <v>32</v>
      </c>
      <c r="F31" s="314"/>
      <c r="G31" s="315"/>
      <c r="H31" s="316"/>
      <c r="I31" s="317" t="s">
        <v>32</v>
      </c>
      <c r="J31" s="135"/>
    </row>
    <row r="32" spans="1:10" x14ac:dyDescent="0.2">
      <c r="A32" s="72" t="s">
        <v>72</v>
      </c>
      <c r="B32" s="314">
        <v>0</v>
      </c>
      <c r="C32" s="315">
        <v>0</v>
      </c>
      <c r="D32" s="316">
        <v>0</v>
      </c>
      <c r="E32" s="317">
        <v>0</v>
      </c>
      <c r="F32" s="314">
        <v>0</v>
      </c>
      <c r="G32" s="315">
        <v>0</v>
      </c>
      <c r="H32" s="316">
        <v>0</v>
      </c>
      <c r="I32" s="317">
        <v>0</v>
      </c>
      <c r="J32" s="135"/>
    </row>
    <row r="33" spans="1:10" x14ac:dyDescent="0.2">
      <c r="A33" s="136" t="s">
        <v>73</v>
      </c>
      <c r="B33" s="322">
        <v>-3.6351599999999998E-2</v>
      </c>
      <c r="C33" s="323">
        <v>1.12392E-2</v>
      </c>
      <c r="D33" s="324">
        <v>-5.8380099999999997E-2</v>
      </c>
      <c r="E33" s="325">
        <v>-1.43231E-2</v>
      </c>
      <c r="F33" s="322">
        <v>-2.81134E-2</v>
      </c>
      <c r="G33" s="323">
        <v>2.7199899999999999E-2</v>
      </c>
      <c r="H33" s="324">
        <v>-8.1424200000000002E-2</v>
      </c>
      <c r="I33" s="325">
        <v>2.5197500000000001E-2</v>
      </c>
      <c r="J33" s="135"/>
    </row>
    <row r="35" spans="1:10" x14ac:dyDescent="0.2">
      <c r="B35" s="135"/>
      <c r="C35" s="135"/>
      <c r="D35" s="135"/>
      <c r="E35" s="135"/>
      <c r="F35" s="135"/>
      <c r="G35" s="135"/>
      <c r="H35" s="135"/>
      <c r="I35" s="135"/>
    </row>
    <row r="36" spans="1:10" ht="15.75" thickBot="1" x14ac:dyDescent="0.25">
      <c r="A36" s="347" t="s">
        <v>144</v>
      </c>
      <c r="C36"/>
      <c r="D36"/>
    </row>
    <row r="37" spans="1:10" ht="15" thickBot="1" x14ac:dyDescent="0.25">
      <c r="A37" s="341" t="s">
        <v>145</v>
      </c>
      <c r="B37" s="341" t="s">
        <v>146</v>
      </c>
      <c r="C37" s="341" t="s">
        <v>147</v>
      </c>
      <c r="D37" s="342" t="s">
        <v>148</v>
      </c>
    </row>
    <row r="38" spans="1:10" ht="15" thickBot="1" x14ac:dyDescent="0.25">
      <c r="A38" s="343" t="s">
        <v>149</v>
      </c>
      <c r="B38" s="343" t="s">
        <v>150</v>
      </c>
      <c r="C38" s="343">
        <v>14.97</v>
      </c>
      <c r="D38" s="349">
        <v>-77473.69</v>
      </c>
    </row>
    <row r="39" spans="1:10" ht="15" thickBot="1" x14ac:dyDescent="0.25">
      <c r="A39" s="343" t="s">
        <v>149</v>
      </c>
      <c r="B39" s="343" t="s">
        <v>150</v>
      </c>
      <c r="C39" s="343">
        <v>14.89</v>
      </c>
      <c r="D39" s="349">
        <v>-77068.66</v>
      </c>
    </row>
    <row r="40" spans="1:10" ht="15" thickBot="1" x14ac:dyDescent="0.25">
      <c r="A40" s="343" t="s">
        <v>149</v>
      </c>
      <c r="B40" s="343" t="s">
        <v>151</v>
      </c>
      <c r="C40" s="348" t="s">
        <v>152</v>
      </c>
      <c r="D40" s="349">
        <v>-1582579.08</v>
      </c>
    </row>
    <row r="41" spans="1:10" ht="15" thickBot="1" x14ac:dyDescent="0.25">
      <c r="A41" s="343" t="s">
        <v>153</v>
      </c>
      <c r="B41" s="343" t="s">
        <v>154</v>
      </c>
      <c r="C41" s="343">
        <v>305.73</v>
      </c>
      <c r="D41" s="349">
        <v>-1582579.08</v>
      </c>
    </row>
    <row r="42" spans="1:10" ht="15" thickBot="1" x14ac:dyDescent="0.25">
      <c r="A42" s="343" t="s">
        <v>155</v>
      </c>
      <c r="B42" s="343" t="s">
        <v>150</v>
      </c>
      <c r="C42" s="343">
        <v>13.11</v>
      </c>
      <c r="D42" s="349">
        <v>-67843.149999999994</v>
      </c>
    </row>
    <row r="43" spans="1:10" ht="15" thickBot="1" x14ac:dyDescent="0.25">
      <c r="A43" s="343" t="s">
        <v>155</v>
      </c>
      <c r="B43" s="343" t="s">
        <v>154</v>
      </c>
      <c r="C43" s="343">
        <v>13.05</v>
      </c>
      <c r="D43" s="349">
        <v>-67552.259999999995</v>
      </c>
    </row>
    <row r="44" spans="1:10" ht="15" thickBot="1" x14ac:dyDescent="0.25">
      <c r="A44" s="343" t="s">
        <v>155</v>
      </c>
      <c r="B44" s="343" t="s">
        <v>156</v>
      </c>
      <c r="C44" s="344">
        <v>636000000</v>
      </c>
      <c r="D44" s="345">
        <v>-3290000000000</v>
      </c>
    </row>
    <row r="45" spans="1:10" ht="15" x14ac:dyDescent="0.2">
      <c r="A45" s="346"/>
      <c r="B45"/>
      <c r="C45"/>
      <c r="D45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O117"/>
  <sheetViews>
    <sheetView workbookViewId="0">
      <selection activeCell="A2" sqref="A2"/>
    </sheetView>
  </sheetViews>
  <sheetFormatPr defaultRowHeight="14.25" x14ac:dyDescent="0.2"/>
  <cols>
    <col min="1" max="1" width="5.625" customWidth="1"/>
    <col min="2" max="2" width="9.375" style="213" customWidth="1"/>
    <col min="3" max="3" width="12.875" customWidth="1"/>
    <col min="4" max="7" width="12.875" style="48" customWidth="1"/>
    <col min="8" max="8" width="11" customWidth="1"/>
    <col min="9" max="9" width="12" customWidth="1"/>
    <col min="10" max="10" width="16.75" customWidth="1"/>
    <col min="11" max="11" width="13.75" customWidth="1"/>
    <col min="12" max="12" width="13.75" style="48" customWidth="1"/>
    <col min="13" max="13" width="12.5" customWidth="1"/>
    <col min="14" max="14" width="12.375" customWidth="1"/>
    <col min="15" max="16" width="9.25" customWidth="1"/>
    <col min="17" max="17" width="11.75" customWidth="1"/>
    <col min="18" max="18" width="11.625" customWidth="1"/>
    <col min="19" max="19" width="11.25" style="48" customWidth="1"/>
    <col min="20" max="20" width="11.875" style="48" customWidth="1"/>
    <col min="21" max="21" width="13.5" style="48" customWidth="1"/>
    <col min="22" max="22" width="10.75" style="48" customWidth="1"/>
    <col min="23" max="23" width="6.625" style="48" bestFit="1" customWidth="1"/>
    <col min="24" max="24" width="6.625" style="48" customWidth="1"/>
    <col min="25" max="28" width="6.625" bestFit="1" customWidth="1"/>
    <col min="29" max="29" width="9.875" customWidth="1"/>
    <col min="30" max="30" width="9.25" customWidth="1"/>
    <col min="31" max="31" width="11.75" customWidth="1"/>
    <col min="32" max="32" width="7.625" customWidth="1"/>
    <col min="33" max="33" width="13.125" customWidth="1"/>
    <col min="34" max="34" width="10.5" customWidth="1"/>
    <col min="35" max="37" width="9.5" customWidth="1"/>
    <col min="38" max="38" width="14.5" customWidth="1"/>
    <col min="39" max="39" width="14.5" style="5" customWidth="1"/>
    <col min="40" max="40" width="13.125" customWidth="1"/>
    <col min="41" max="41" width="13.375" customWidth="1"/>
    <col min="44" max="44" width="12.25" customWidth="1"/>
    <col min="45" max="45" width="13.875" customWidth="1"/>
    <col min="46" max="46" width="9.875" customWidth="1"/>
    <col min="48" max="48" width="11.375" customWidth="1"/>
    <col min="50" max="50" width="10.25" customWidth="1"/>
  </cols>
  <sheetData>
    <row r="1" spans="1:41" s="168" customFormat="1" ht="20.25" x14ac:dyDescent="0.3">
      <c r="A1" s="220" t="s">
        <v>124</v>
      </c>
      <c r="B1" s="213"/>
      <c r="AM1" s="5"/>
    </row>
    <row r="2" spans="1:41" s="168" customFormat="1" x14ac:dyDescent="0.2">
      <c r="B2" s="213"/>
      <c r="AM2" s="5"/>
    </row>
    <row r="3" spans="1:41" s="168" customFormat="1" ht="18" x14ac:dyDescent="0.25">
      <c r="A3" s="202" t="s">
        <v>77</v>
      </c>
      <c r="B3" s="213"/>
      <c r="AM3" s="5"/>
    </row>
    <row r="4" spans="1:41" ht="50.25" customHeight="1" x14ac:dyDescent="0.25">
      <c r="A4" s="6"/>
      <c r="B4" s="214"/>
      <c r="C4" s="363" t="s">
        <v>138</v>
      </c>
      <c r="D4" s="364"/>
      <c r="E4" s="364"/>
      <c r="F4" s="365"/>
      <c r="G4" s="360" t="s">
        <v>74</v>
      </c>
      <c r="H4" s="361"/>
      <c r="I4" s="361"/>
      <c r="J4" s="362"/>
      <c r="K4" s="370" t="s">
        <v>33</v>
      </c>
      <c r="L4" s="371"/>
      <c r="M4" s="371"/>
      <c r="N4" s="371"/>
      <c r="O4" s="371"/>
      <c r="P4" s="372"/>
      <c r="Q4" s="360" t="s">
        <v>59</v>
      </c>
      <c r="R4" s="361"/>
      <c r="S4" s="361"/>
      <c r="T4" s="361"/>
      <c r="U4" s="361"/>
      <c r="V4" s="198"/>
      <c r="W4" s="360" t="s">
        <v>60</v>
      </c>
      <c r="X4" s="361"/>
      <c r="Y4" s="361"/>
      <c r="Z4" s="361"/>
      <c r="AA4" s="361"/>
      <c r="AB4" s="362"/>
      <c r="AC4" s="360" t="s">
        <v>76</v>
      </c>
      <c r="AD4" s="361"/>
      <c r="AE4" s="361"/>
      <c r="AF4" s="198"/>
      <c r="AG4" s="360" t="s">
        <v>88</v>
      </c>
      <c r="AH4" s="361"/>
      <c r="AI4" s="263"/>
      <c r="AJ4" s="168"/>
      <c r="AK4" s="168"/>
      <c r="AL4" s="360" t="s">
        <v>117</v>
      </c>
      <c r="AM4" s="361"/>
      <c r="AN4" s="361"/>
      <c r="AO4" s="362"/>
    </row>
    <row r="5" spans="1:41" s="276" customFormat="1" ht="60" customHeight="1" x14ac:dyDescent="0.25">
      <c r="A5" s="277" t="s">
        <v>6</v>
      </c>
      <c r="B5" s="297" t="s">
        <v>79</v>
      </c>
      <c r="C5" s="268" t="s">
        <v>89</v>
      </c>
      <c r="D5" s="269" t="s">
        <v>38</v>
      </c>
      <c r="E5" s="269" t="s">
        <v>87</v>
      </c>
      <c r="F5" s="270"/>
      <c r="G5" s="268" t="s">
        <v>89</v>
      </c>
      <c r="H5" s="269" t="s">
        <v>38</v>
      </c>
      <c r="I5" s="269" t="s">
        <v>87</v>
      </c>
      <c r="J5" s="270"/>
      <c r="K5" s="266" t="s">
        <v>24</v>
      </c>
      <c r="L5" s="267" t="s">
        <v>25</v>
      </c>
      <c r="M5" s="267" t="s">
        <v>26</v>
      </c>
      <c r="N5" s="267" t="s">
        <v>27</v>
      </c>
      <c r="O5" s="267" t="s">
        <v>28</v>
      </c>
      <c r="P5" s="242" t="s">
        <v>29</v>
      </c>
      <c r="Q5" s="266" t="s">
        <v>131</v>
      </c>
      <c r="R5" s="267" t="s">
        <v>132</v>
      </c>
      <c r="S5" s="267" t="s">
        <v>133</v>
      </c>
      <c r="T5" s="267" t="s">
        <v>134</v>
      </c>
      <c r="U5" s="267" t="s">
        <v>135</v>
      </c>
      <c r="V5" s="242"/>
      <c r="W5" s="267" t="s">
        <v>24</v>
      </c>
      <c r="X5" s="267" t="s">
        <v>25</v>
      </c>
      <c r="Y5" s="267" t="s">
        <v>26</v>
      </c>
      <c r="Z5" s="267" t="s">
        <v>27</v>
      </c>
      <c r="AA5" s="267" t="s">
        <v>28</v>
      </c>
      <c r="AB5" s="242" t="s">
        <v>29</v>
      </c>
      <c r="AC5" s="271" t="s">
        <v>140</v>
      </c>
      <c r="AD5" s="272" t="s">
        <v>38</v>
      </c>
      <c r="AE5" s="272" t="s">
        <v>87</v>
      </c>
      <c r="AF5" s="273"/>
      <c r="AG5" s="271" t="s">
        <v>139</v>
      </c>
      <c r="AH5" s="272" t="s">
        <v>87</v>
      </c>
      <c r="AI5" s="274"/>
      <c r="AJ5" s="275" t="s">
        <v>6</v>
      </c>
      <c r="AK5" s="215" t="s">
        <v>136</v>
      </c>
      <c r="AL5" s="257" t="s">
        <v>7</v>
      </c>
      <c r="AM5" s="258" t="s">
        <v>8</v>
      </c>
      <c r="AN5" s="258" t="s">
        <v>17</v>
      </c>
      <c r="AO5" s="259" t="s">
        <v>9</v>
      </c>
    </row>
    <row r="6" spans="1:41" x14ac:dyDescent="0.2">
      <c r="A6" s="216" t="s">
        <v>90</v>
      </c>
      <c r="B6" s="305">
        <v>0</v>
      </c>
      <c r="C6" s="145">
        <v>0</v>
      </c>
      <c r="D6" s="147">
        <v>1</v>
      </c>
      <c r="E6" s="166">
        <f>C6/D6</f>
        <v>0</v>
      </c>
      <c r="F6" s="137"/>
      <c r="G6" s="145">
        <v>9</v>
      </c>
      <c r="H6" s="147">
        <v>2257</v>
      </c>
      <c r="I6" s="166">
        <f>G6/H6</f>
        <v>3.9875941515285776E-3</v>
      </c>
      <c r="J6" s="137"/>
      <c r="K6" s="116">
        <v>1179</v>
      </c>
      <c r="L6" s="112">
        <v>600</v>
      </c>
      <c r="M6" s="112">
        <v>290</v>
      </c>
      <c r="N6" s="112">
        <v>108</v>
      </c>
      <c r="O6" s="112">
        <v>62</v>
      </c>
      <c r="P6" s="111">
        <v>9</v>
      </c>
      <c r="Q6" s="116">
        <v>9</v>
      </c>
      <c r="R6" s="112">
        <v>3</v>
      </c>
      <c r="S6" s="112">
        <v>2</v>
      </c>
      <c r="T6" s="112">
        <v>0</v>
      </c>
      <c r="U6" s="112">
        <v>0</v>
      </c>
      <c r="V6" s="111"/>
      <c r="W6" s="126">
        <v>372</v>
      </c>
      <c r="X6" s="153">
        <v>149</v>
      </c>
      <c r="Y6" s="153">
        <v>61</v>
      </c>
      <c r="Z6" s="153">
        <v>13</v>
      </c>
      <c r="AA6" s="153">
        <v>3</v>
      </c>
      <c r="AB6" s="99">
        <v>1</v>
      </c>
      <c r="AC6" s="145">
        <v>63</v>
      </c>
      <c r="AD6" s="147">
        <v>2473</v>
      </c>
      <c r="AE6" s="166">
        <f>AC6/AD6</f>
        <v>2.547513141932875E-2</v>
      </c>
      <c r="AF6" s="137"/>
      <c r="AG6" s="145">
        <v>14</v>
      </c>
      <c r="AH6" s="166">
        <f>+AG6/AC6</f>
        <v>0.22222222222222221</v>
      </c>
      <c r="AI6" s="264"/>
      <c r="AJ6" s="260" t="s">
        <v>90</v>
      </c>
      <c r="AK6" s="17">
        <v>0</v>
      </c>
      <c r="AL6" s="139">
        <v>164</v>
      </c>
      <c r="AM6" s="140">
        <v>709</v>
      </c>
      <c r="AN6" s="140">
        <v>817</v>
      </c>
      <c r="AO6" s="141">
        <v>4382</v>
      </c>
    </row>
    <row r="7" spans="1:41" x14ac:dyDescent="0.2">
      <c r="A7" s="217" t="s">
        <v>90</v>
      </c>
      <c r="B7" s="306" t="s">
        <v>126</v>
      </c>
      <c r="C7" s="145">
        <v>1</v>
      </c>
      <c r="D7" s="147">
        <v>574</v>
      </c>
      <c r="E7" s="166">
        <f>C7/D7</f>
        <v>1.7421602787456446E-3</v>
      </c>
      <c r="F7" s="137"/>
      <c r="G7" s="145">
        <v>46</v>
      </c>
      <c r="H7" s="147">
        <v>11727</v>
      </c>
      <c r="I7" s="166">
        <f>G7/H7</f>
        <v>3.9225718427560331E-3</v>
      </c>
      <c r="J7" s="137"/>
      <c r="K7" s="115">
        <v>4148</v>
      </c>
      <c r="L7" s="113">
        <v>3986</v>
      </c>
      <c r="M7" s="113">
        <v>1966</v>
      </c>
      <c r="N7" s="113">
        <v>947</v>
      </c>
      <c r="O7" s="113">
        <v>560</v>
      </c>
      <c r="P7" s="114">
        <v>74</v>
      </c>
      <c r="Q7" s="115">
        <v>174</v>
      </c>
      <c r="R7" s="113">
        <v>257</v>
      </c>
      <c r="S7" s="113">
        <v>33</v>
      </c>
      <c r="T7" s="113">
        <v>3</v>
      </c>
      <c r="U7" s="113">
        <v>1</v>
      </c>
      <c r="V7" s="114"/>
      <c r="W7" s="127">
        <v>363</v>
      </c>
      <c r="X7" s="154">
        <v>388</v>
      </c>
      <c r="Y7" s="154">
        <v>212</v>
      </c>
      <c r="Z7" s="154">
        <v>108</v>
      </c>
      <c r="AA7" s="154">
        <v>61</v>
      </c>
      <c r="AB7" s="100">
        <v>10</v>
      </c>
      <c r="AC7" s="145">
        <v>887</v>
      </c>
      <c r="AD7" s="147">
        <v>13144</v>
      </c>
      <c r="AE7" s="166">
        <f t="shared" ref="AE7:AE28" si="0">AC7/AD7</f>
        <v>6.7483262325015211E-2</v>
      </c>
      <c r="AF7" s="137"/>
      <c r="AG7" s="145">
        <v>546</v>
      </c>
      <c r="AH7" s="166">
        <f>+AG7/AC7</f>
        <v>0.61555806087936871</v>
      </c>
      <c r="AI7" s="264"/>
      <c r="AJ7" s="217" t="s">
        <v>90</v>
      </c>
      <c r="AK7" s="15">
        <v>1</v>
      </c>
      <c r="AL7" s="142">
        <v>222</v>
      </c>
      <c r="AM7" s="143">
        <v>1227</v>
      </c>
      <c r="AN7" s="143">
        <v>1238</v>
      </c>
      <c r="AO7" s="144">
        <v>2900</v>
      </c>
    </row>
    <row r="8" spans="1:41" x14ac:dyDescent="0.2">
      <c r="A8" s="217" t="s">
        <v>90</v>
      </c>
      <c r="B8" s="307" t="s">
        <v>127</v>
      </c>
      <c r="C8" s="145">
        <v>44</v>
      </c>
      <c r="D8" s="147">
        <v>2423</v>
      </c>
      <c r="E8" s="166">
        <f t="shared" ref="E8:E28" si="1">C8/D8</f>
        <v>1.8159306644655385E-2</v>
      </c>
      <c r="F8" s="137"/>
      <c r="G8" s="145">
        <v>136</v>
      </c>
      <c r="H8" s="147">
        <v>5687</v>
      </c>
      <c r="I8" s="166">
        <f t="shared" ref="I8:I28" si="2">G8/H8</f>
        <v>2.3914190258484264E-2</v>
      </c>
      <c r="J8" s="137"/>
      <c r="K8" s="115">
        <v>832</v>
      </c>
      <c r="L8" s="113">
        <v>1238</v>
      </c>
      <c r="M8" s="113">
        <v>1043</v>
      </c>
      <c r="N8" s="113">
        <v>1009</v>
      </c>
      <c r="O8" s="113">
        <v>1171</v>
      </c>
      <c r="P8" s="114">
        <v>258</v>
      </c>
      <c r="Q8" s="115">
        <v>385</v>
      </c>
      <c r="R8" s="113">
        <v>807</v>
      </c>
      <c r="S8" s="113">
        <v>727</v>
      </c>
      <c r="T8" s="113">
        <v>39</v>
      </c>
      <c r="U8" s="113">
        <v>15</v>
      </c>
      <c r="V8" s="114"/>
      <c r="W8" s="127">
        <v>142</v>
      </c>
      <c r="X8" s="154">
        <v>162</v>
      </c>
      <c r="Y8" s="154">
        <v>206</v>
      </c>
      <c r="Z8" s="154">
        <v>190</v>
      </c>
      <c r="AA8" s="154">
        <v>220</v>
      </c>
      <c r="AB8" s="100">
        <v>56</v>
      </c>
      <c r="AC8" s="145">
        <v>2670</v>
      </c>
      <c r="AD8" s="147">
        <v>8639</v>
      </c>
      <c r="AE8" s="166">
        <f t="shared" si="0"/>
        <v>0.30906354902187755</v>
      </c>
      <c r="AF8" s="137"/>
      <c r="AG8" s="145">
        <v>2420</v>
      </c>
      <c r="AH8" s="166">
        <f>+AG8/AC8</f>
        <v>0.90636704119850187</v>
      </c>
      <c r="AI8" s="264"/>
      <c r="AJ8" s="217" t="s">
        <v>90</v>
      </c>
      <c r="AK8" s="15">
        <v>2</v>
      </c>
      <c r="AL8" s="142">
        <v>323</v>
      </c>
      <c r="AM8" s="143">
        <v>1122</v>
      </c>
      <c r="AN8" s="143">
        <v>1009</v>
      </c>
      <c r="AO8" s="144">
        <v>956</v>
      </c>
    </row>
    <row r="9" spans="1:41" x14ac:dyDescent="0.2">
      <c r="A9" s="217" t="s">
        <v>90</v>
      </c>
      <c r="B9" s="308" t="s">
        <v>128</v>
      </c>
      <c r="C9" s="145">
        <v>36</v>
      </c>
      <c r="D9" s="147">
        <v>458</v>
      </c>
      <c r="E9" s="166">
        <f t="shared" si="1"/>
        <v>7.8602620087336247E-2</v>
      </c>
      <c r="F9" s="137"/>
      <c r="G9" s="145">
        <v>77</v>
      </c>
      <c r="H9" s="147">
        <v>682</v>
      </c>
      <c r="I9" s="166">
        <f t="shared" si="2"/>
        <v>0.11290322580645161</v>
      </c>
      <c r="J9" s="137"/>
      <c r="K9" s="115">
        <v>37</v>
      </c>
      <c r="L9" s="113">
        <v>39</v>
      </c>
      <c r="M9" s="113">
        <v>64</v>
      </c>
      <c r="N9" s="113">
        <v>97</v>
      </c>
      <c r="O9" s="113">
        <v>239</v>
      </c>
      <c r="P9" s="114">
        <v>129</v>
      </c>
      <c r="Q9" s="115">
        <v>25</v>
      </c>
      <c r="R9" s="113">
        <v>63</v>
      </c>
      <c r="S9" s="113">
        <v>168</v>
      </c>
      <c r="T9" s="113">
        <v>91</v>
      </c>
      <c r="U9" s="113">
        <v>27</v>
      </c>
      <c r="V9" s="114"/>
      <c r="W9" s="127">
        <v>3</v>
      </c>
      <c r="X9" s="154">
        <v>13</v>
      </c>
      <c r="Y9" s="154">
        <v>15</v>
      </c>
      <c r="Z9" s="154">
        <v>24</v>
      </c>
      <c r="AA9" s="154">
        <v>67</v>
      </c>
      <c r="AB9" s="100">
        <v>41</v>
      </c>
      <c r="AC9" s="145">
        <v>501</v>
      </c>
      <c r="AD9" s="147">
        <v>1284</v>
      </c>
      <c r="AE9" s="166">
        <f t="shared" si="0"/>
        <v>0.39018691588785048</v>
      </c>
      <c r="AF9" s="137"/>
      <c r="AG9" s="145">
        <v>474</v>
      </c>
      <c r="AH9" s="166">
        <f>+AG9/AC9</f>
        <v>0.94610778443113774</v>
      </c>
      <c r="AI9" s="264"/>
      <c r="AJ9" s="217" t="s">
        <v>90</v>
      </c>
      <c r="AK9" s="15">
        <v>3</v>
      </c>
      <c r="AL9" s="142">
        <v>535</v>
      </c>
      <c r="AM9" s="143">
        <v>720</v>
      </c>
      <c r="AN9" s="143">
        <v>559</v>
      </c>
      <c r="AO9" s="144">
        <v>409</v>
      </c>
    </row>
    <row r="10" spans="1:41" x14ac:dyDescent="0.2">
      <c r="A10" s="217" t="s">
        <v>90</v>
      </c>
      <c r="B10" s="308" t="s">
        <v>129</v>
      </c>
      <c r="C10" s="147">
        <v>30</v>
      </c>
      <c r="D10" s="147">
        <v>285</v>
      </c>
      <c r="E10" s="166">
        <f t="shared" si="1"/>
        <v>0.10526315789473684</v>
      </c>
      <c r="F10" s="137"/>
      <c r="G10" s="145">
        <v>165</v>
      </c>
      <c r="H10" s="147">
        <v>620</v>
      </c>
      <c r="I10" s="166">
        <f t="shared" si="2"/>
        <v>0.2661290322580645</v>
      </c>
      <c r="J10" s="137"/>
      <c r="K10" s="115">
        <v>16</v>
      </c>
      <c r="L10" s="113">
        <v>28</v>
      </c>
      <c r="M10" s="113">
        <v>32</v>
      </c>
      <c r="N10" s="113">
        <v>65</v>
      </c>
      <c r="O10" s="113">
        <v>164</v>
      </c>
      <c r="P10" s="114">
        <v>150</v>
      </c>
      <c r="Q10" s="115">
        <v>8</v>
      </c>
      <c r="R10" s="113">
        <v>17</v>
      </c>
      <c r="S10" s="113">
        <v>70</v>
      </c>
      <c r="T10" s="113">
        <v>51</v>
      </c>
      <c r="U10" s="113">
        <v>84</v>
      </c>
      <c r="V10" s="114"/>
      <c r="W10" s="127">
        <v>2</v>
      </c>
      <c r="X10" s="154">
        <v>1</v>
      </c>
      <c r="Y10" s="154">
        <v>6</v>
      </c>
      <c r="Z10" s="154">
        <v>9</v>
      </c>
      <c r="AA10" s="154">
        <v>37</v>
      </c>
      <c r="AB10" s="100">
        <v>38</v>
      </c>
      <c r="AC10" s="145">
        <v>324</v>
      </c>
      <c r="AD10" s="147">
        <v>1055</v>
      </c>
      <c r="AE10" s="166">
        <f t="shared" si="0"/>
        <v>0.3071090047393365</v>
      </c>
      <c r="AF10" s="137"/>
      <c r="AG10" s="145">
        <v>294</v>
      </c>
      <c r="AH10" s="166">
        <f>+AG10/AC10</f>
        <v>0.90740740740740744</v>
      </c>
      <c r="AI10" s="264"/>
      <c r="AJ10" s="217" t="s">
        <v>90</v>
      </c>
      <c r="AK10" s="15">
        <v>4</v>
      </c>
      <c r="AL10" s="142">
        <v>1278</v>
      </c>
      <c r="AM10" s="143">
        <v>330</v>
      </c>
      <c r="AN10" s="143">
        <v>378</v>
      </c>
      <c r="AO10" s="144">
        <v>323</v>
      </c>
    </row>
    <row r="11" spans="1:41" x14ac:dyDescent="0.2">
      <c r="A11" s="54"/>
      <c r="B11" s="78"/>
      <c r="C11" s="146"/>
      <c r="D11" s="148"/>
      <c r="E11" s="167"/>
      <c r="F11" s="138"/>
      <c r="G11" s="146"/>
      <c r="H11" s="148"/>
      <c r="I11" s="167"/>
      <c r="J11" s="138"/>
      <c r="K11" s="88"/>
      <c r="L11" s="87"/>
      <c r="M11" s="87"/>
      <c r="N11" s="87"/>
      <c r="O11" s="87"/>
      <c r="P11" s="86"/>
      <c r="Q11" s="88"/>
      <c r="R11" s="87"/>
      <c r="S11" s="87"/>
      <c r="T11" s="87"/>
      <c r="U11" s="87"/>
      <c r="V11" s="86"/>
      <c r="W11" s="95"/>
      <c r="X11" s="155"/>
      <c r="Y11" s="155"/>
      <c r="Z11" s="155"/>
      <c r="AA11" s="155"/>
      <c r="AB11" s="101"/>
      <c r="AC11" s="146"/>
      <c r="AD11" s="148"/>
      <c r="AE11" s="167"/>
      <c r="AF11" s="138"/>
      <c r="AG11" s="146"/>
      <c r="AH11" s="167"/>
      <c r="AI11" s="264"/>
      <c r="AJ11" s="18" t="s">
        <v>90</v>
      </c>
      <c r="AK11" s="15">
        <v>5</v>
      </c>
      <c r="AL11" s="161">
        <v>401</v>
      </c>
      <c r="AM11" s="151">
        <v>32</v>
      </c>
      <c r="AN11" s="151">
        <v>54</v>
      </c>
      <c r="AO11" s="162">
        <v>154</v>
      </c>
    </row>
    <row r="12" spans="1:41" x14ac:dyDescent="0.2">
      <c r="A12" s="217" t="s">
        <v>91</v>
      </c>
      <c r="B12" s="305">
        <v>0</v>
      </c>
      <c r="C12" s="145">
        <v>0</v>
      </c>
      <c r="D12" s="147">
        <v>1</v>
      </c>
      <c r="E12" s="166">
        <f t="shared" si="1"/>
        <v>0</v>
      </c>
      <c r="F12" s="137"/>
      <c r="G12" s="145">
        <v>16</v>
      </c>
      <c r="H12" s="147">
        <v>1742</v>
      </c>
      <c r="I12" s="166">
        <f t="shared" si="2"/>
        <v>9.1848450057405284E-3</v>
      </c>
      <c r="J12" s="137"/>
      <c r="K12" s="116">
        <v>802</v>
      </c>
      <c r="L12" s="112">
        <v>501</v>
      </c>
      <c r="M12" s="112">
        <v>229</v>
      </c>
      <c r="N12" s="112">
        <v>123</v>
      </c>
      <c r="O12" s="112">
        <v>73</v>
      </c>
      <c r="P12" s="111">
        <v>13</v>
      </c>
      <c r="Q12" s="116">
        <v>8</v>
      </c>
      <c r="R12" s="112">
        <v>0</v>
      </c>
      <c r="S12" s="112">
        <v>1</v>
      </c>
      <c r="T12" s="112">
        <v>0</v>
      </c>
      <c r="U12" s="112">
        <v>0</v>
      </c>
      <c r="V12" s="111"/>
      <c r="W12" s="126">
        <v>240</v>
      </c>
      <c r="X12" s="153">
        <v>134</v>
      </c>
      <c r="Y12" s="153">
        <v>37</v>
      </c>
      <c r="Z12" s="153">
        <v>15</v>
      </c>
      <c r="AA12" s="153">
        <v>10</v>
      </c>
      <c r="AB12" s="99">
        <v>2</v>
      </c>
      <c r="AC12" s="145">
        <v>59</v>
      </c>
      <c r="AD12" s="147">
        <v>1915</v>
      </c>
      <c r="AE12" s="166">
        <f t="shared" si="0"/>
        <v>3.0809399477806788E-2</v>
      </c>
      <c r="AF12" s="137"/>
      <c r="AG12" s="145">
        <v>16</v>
      </c>
      <c r="AH12" s="166">
        <f>+AG12/AC12</f>
        <v>0.2711864406779661</v>
      </c>
      <c r="AI12" s="264"/>
      <c r="AJ12" s="217" t="s">
        <v>91</v>
      </c>
      <c r="AK12" s="17">
        <v>0</v>
      </c>
      <c r="AL12" s="159">
        <v>120</v>
      </c>
      <c r="AM12" s="150">
        <v>532</v>
      </c>
      <c r="AN12" s="150">
        <v>663</v>
      </c>
      <c r="AO12" s="160">
        <v>3131</v>
      </c>
    </row>
    <row r="13" spans="1:41" x14ac:dyDescent="0.2">
      <c r="A13" s="217" t="s">
        <v>91</v>
      </c>
      <c r="B13" s="306" t="s">
        <v>126</v>
      </c>
      <c r="C13" s="145">
        <v>6</v>
      </c>
      <c r="D13" s="147">
        <v>519</v>
      </c>
      <c r="E13" s="166">
        <f t="shared" si="1"/>
        <v>1.1560693641618497E-2</v>
      </c>
      <c r="F13" s="137"/>
      <c r="G13" s="145">
        <v>114</v>
      </c>
      <c r="H13" s="147">
        <v>11133</v>
      </c>
      <c r="I13" s="166">
        <f t="shared" si="2"/>
        <v>1.0239827539746699E-2</v>
      </c>
      <c r="J13" s="137"/>
      <c r="K13" s="115">
        <v>3309</v>
      </c>
      <c r="L13" s="113">
        <v>3801</v>
      </c>
      <c r="M13" s="113">
        <v>2128</v>
      </c>
      <c r="N13" s="113">
        <v>1332</v>
      </c>
      <c r="O13" s="113">
        <v>835</v>
      </c>
      <c r="P13" s="114">
        <v>127</v>
      </c>
      <c r="Q13" s="115">
        <v>135</v>
      </c>
      <c r="R13" s="113">
        <v>241</v>
      </c>
      <c r="S13" s="113">
        <v>41</v>
      </c>
      <c r="T13" s="113">
        <v>1</v>
      </c>
      <c r="U13" s="113">
        <v>4</v>
      </c>
      <c r="V13" s="114"/>
      <c r="W13" s="127">
        <v>255</v>
      </c>
      <c r="X13" s="154">
        <v>378</v>
      </c>
      <c r="Y13" s="154">
        <v>230</v>
      </c>
      <c r="Z13" s="154">
        <v>146</v>
      </c>
      <c r="AA13" s="154">
        <v>76</v>
      </c>
      <c r="AB13" s="100">
        <v>8</v>
      </c>
      <c r="AC13" s="145">
        <v>848</v>
      </c>
      <c r="AD13" s="147">
        <v>12480</v>
      </c>
      <c r="AE13" s="166">
        <f t="shared" si="0"/>
        <v>6.7948717948717943E-2</v>
      </c>
      <c r="AF13" s="137"/>
      <c r="AG13" s="145">
        <v>513</v>
      </c>
      <c r="AH13" s="166">
        <f>+AG13/AC13</f>
        <v>0.60495283018867929</v>
      </c>
      <c r="AI13" s="264"/>
      <c r="AJ13" s="217" t="s">
        <v>91</v>
      </c>
      <c r="AK13" s="15">
        <v>1</v>
      </c>
      <c r="AL13" s="161">
        <v>194</v>
      </c>
      <c r="AM13" s="151">
        <v>1187</v>
      </c>
      <c r="AN13" s="151">
        <v>1128</v>
      </c>
      <c r="AO13" s="162">
        <v>2441</v>
      </c>
    </row>
    <row r="14" spans="1:41" x14ac:dyDescent="0.2">
      <c r="A14" s="217" t="s">
        <v>91</v>
      </c>
      <c r="B14" s="307" t="s">
        <v>127</v>
      </c>
      <c r="C14" s="145">
        <v>77</v>
      </c>
      <c r="D14" s="147">
        <v>2157</v>
      </c>
      <c r="E14" s="166">
        <f t="shared" si="1"/>
        <v>3.5697728326379227E-2</v>
      </c>
      <c r="F14" s="137"/>
      <c r="G14" s="145">
        <v>333</v>
      </c>
      <c r="H14" s="147">
        <v>6061</v>
      </c>
      <c r="I14" s="166">
        <f t="shared" si="2"/>
        <v>5.4941428807127539E-2</v>
      </c>
      <c r="J14" s="137"/>
      <c r="K14" s="115">
        <v>1101</v>
      </c>
      <c r="L14" s="113">
        <v>1562</v>
      </c>
      <c r="M14" s="113">
        <v>1395</v>
      </c>
      <c r="N14" s="113">
        <v>1559</v>
      </c>
      <c r="O14" s="113">
        <v>1707</v>
      </c>
      <c r="P14" s="114">
        <v>484</v>
      </c>
      <c r="Q14" s="115">
        <v>268</v>
      </c>
      <c r="R14" s="113">
        <v>740</v>
      </c>
      <c r="S14" s="113">
        <v>684</v>
      </c>
      <c r="T14" s="113">
        <v>51</v>
      </c>
      <c r="U14" s="113">
        <v>23</v>
      </c>
      <c r="V14" s="114"/>
      <c r="W14" s="127">
        <v>84</v>
      </c>
      <c r="X14" s="154">
        <v>155</v>
      </c>
      <c r="Y14" s="154">
        <v>175</v>
      </c>
      <c r="Z14" s="154">
        <v>228</v>
      </c>
      <c r="AA14" s="154">
        <v>279</v>
      </c>
      <c r="AB14" s="100">
        <v>58</v>
      </c>
      <c r="AC14" s="145">
        <v>2432</v>
      </c>
      <c r="AD14" s="147">
        <v>8748</v>
      </c>
      <c r="AE14" s="166">
        <f t="shared" si="0"/>
        <v>0.27800640146319161</v>
      </c>
      <c r="AF14" s="137"/>
      <c r="AG14" s="145">
        <v>2152</v>
      </c>
      <c r="AH14" s="166">
        <f>+AG14/AC14</f>
        <v>0.88486842105263153</v>
      </c>
      <c r="AI14" s="264"/>
      <c r="AJ14" s="217" t="s">
        <v>91</v>
      </c>
      <c r="AK14" s="15">
        <v>2</v>
      </c>
      <c r="AL14" s="161">
        <v>285</v>
      </c>
      <c r="AM14" s="151">
        <v>1083</v>
      </c>
      <c r="AN14" s="151">
        <v>938</v>
      </c>
      <c r="AO14" s="162">
        <v>1021</v>
      </c>
    </row>
    <row r="15" spans="1:41" x14ac:dyDescent="0.2">
      <c r="A15" s="217" t="s">
        <v>91</v>
      </c>
      <c r="B15" s="308" t="s">
        <v>128</v>
      </c>
      <c r="C15" s="145">
        <v>58</v>
      </c>
      <c r="D15" s="147">
        <v>548</v>
      </c>
      <c r="E15" s="166">
        <f t="shared" si="1"/>
        <v>0.10583941605839416</v>
      </c>
      <c r="F15" s="137"/>
      <c r="G15" s="145">
        <v>217</v>
      </c>
      <c r="H15" s="147">
        <v>890</v>
      </c>
      <c r="I15" s="166">
        <f t="shared" si="2"/>
        <v>0.24382022471910111</v>
      </c>
      <c r="J15" s="137"/>
      <c r="K15" s="115">
        <v>74</v>
      </c>
      <c r="L15" s="113">
        <v>98</v>
      </c>
      <c r="M15" s="113">
        <v>110</v>
      </c>
      <c r="N15" s="113">
        <v>199</v>
      </c>
      <c r="O15" s="113">
        <v>421</v>
      </c>
      <c r="P15" s="114">
        <v>261</v>
      </c>
      <c r="Q15" s="115">
        <v>23</v>
      </c>
      <c r="R15" s="113">
        <v>82</v>
      </c>
      <c r="S15" s="113">
        <v>200</v>
      </c>
      <c r="T15" s="113">
        <v>131</v>
      </c>
      <c r="U15" s="113">
        <v>32</v>
      </c>
      <c r="V15" s="114"/>
      <c r="W15" s="127">
        <v>8</v>
      </c>
      <c r="X15" s="154">
        <v>7</v>
      </c>
      <c r="Y15" s="154">
        <v>11</v>
      </c>
      <c r="Z15" s="154">
        <v>37</v>
      </c>
      <c r="AA15" s="154">
        <v>86</v>
      </c>
      <c r="AB15" s="100">
        <v>52</v>
      </c>
      <c r="AC15" s="145">
        <v>593</v>
      </c>
      <c r="AD15" s="147">
        <v>1559</v>
      </c>
      <c r="AE15" s="166">
        <f t="shared" si="0"/>
        <v>0.38037203335471453</v>
      </c>
      <c r="AF15" s="137"/>
      <c r="AG15" s="145">
        <v>556</v>
      </c>
      <c r="AH15" s="166">
        <f>+AG15/AC15</f>
        <v>0.93760539629005057</v>
      </c>
      <c r="AI15" s="264"/>
      <c r="AJ15" s="217" t="s">
        <v>91</v>
      </c>
      <c r="AK15" s="15">
        <v>3</v>
      </c>
      <c r="AL15" s="161">
        <v>580</v>
      </c>
      <c r="AM15" s="151">
        <v>824</v>
      </c>
      <c r="AN15" s="151">
        <v>794</v>
      </c>
      <c r="AO15" s="162">
        <v>562</v>
      </c>
    </row>
    <row r="16" spans="1:41" x14ac:dyDescent="0.2">
      <c r="A16" s="217" t="s">
        <v>91</v>
      </c>
      <c r="B16" s="308" t="s">
        <v>129</v>
      </c>
      <c r="C16" s="145">
        <v>89</v>
      </c>
      <c r="D16" s="147">
        <v>418</v>
      </c>
      <c r="E16" s="166">
        <f t="shared" si="1"/>
        <v>0.21291866028708134</v>
      </c>
      <c r="F16" s="137"/>
      <c r="G16" s="145">
        <v>365</v>
      </c>
      <c r="H16" s="147">
        <v>841</v>
      </c>
      <c r="I16" s="166">
        <f t="shared" si="2"/>
        <v>0.43400713436385258</v>
      </c>
      <c r="J16" s="137"/>
      <c r="K16" s="115">
        <v>41</v>
      </c>
      <c r="L16" s="113">
        <v>59</v>
      </c>
      <c r="M16" s="113">
        <v>70</v>
      </c>
      <c r="N16" s="113">
        <v>110</v>
      </c>
      <c r="O16" s="113">
        <v>265</v>
      </c>
      <c r="P16" s="114">
        <v>260</v>
      </c>
      <c r="Q16" s="115">
        <v>7</v>
      </c>
      <c r="R16" s="113">
        <v>34</v>
      </c>
      <c r="S16" s="113">
        <v>94</v>
      </c>
      <c r="T16" s="113">
        <v>68</v>
      </c>
      <c r="U16" s="113">
        <v>134</v>
      </c>
      <c r="V16" s="114"/>
      <c r="W16" s="127">
        <v>1</v>
      </c>
      <c r="X16" s="154">
        <v>1</v>
      </c>
      <c r="Y16" s="154">
        <v>8</v>
      </c>
      <c r="Z16" s="154">
        <v>17</v>
      </c>
      <c r="AA16" s="154">
        <v>54</v>
      </c>
      <c r="AB16" s="100">
        <v>46</v>
      </c>
      <c r="AC16" s="145">
        <v>488</v>
      </c>
      <c r="AD16" s="147">
        <v>1418</v>
      </c>
      <c r="AE16" s="166">
        <f t="shared" si="0"/>
        <v>0.34414668547249649</v>
      </c>
      <c r="AF16" s="137"/>
      <c r="AG16" s="145">
        <v>432</v>
      </c>
      <c r="AH16" s="166">
        <f>+AG16/AC16</f>
        <v>0.88524590163934425</v>
      </c>
      <c r="AI16" s="264"/>
      <c r="AJ16" s="217" t="s">
        <v>91</v>
      </c>
      <c r="AK16" s="15">
        <v>4</v>
      </c>
      <c r="AL16" s="161">
        <v>1361</v>
      </c>
      <c r="AM16" s="151">
        <v>391</v>
      </c>
      <c r="AN16" s="151">
        <v>565</v>
      </c>
      <c r="AO16" s="162">
        <v>470</v>
      </c>
    </row>
    <row r="17" spans="1:41" x14ac:dyDescent="0.2">
      <c r="A17" s="44"/>
      <c r="B17" s="15"/>
      <c r="C17" s="146"/>
      <c r="D17" s="148"/>
      <c r="E17" s="167"/>
      <c r="F17" s="138"/>
      <c r="G17" s="146"/>
      <c r="H17" s="148"/>
      <c r="I17" s="167"/>
      <c r="J17" s="138"/>
      <c r="K17" s="88"/>
      <c r="L17" s="87"/>
      <c r="M17" s="87"/>
      <c r="N17" s="87"/>
      <c r="O17" s="87"/>
      <c r="P17" s="86"/>
      <c r="Q17" s="88"/>
      <c r="R17" s="87"/>
      <c r="S17" s="87"/>
      <c r="T17" s="87"/>
      <c r="U17" s="87"/>
      <c r="V17" s="86"/>
      <c r="W17" s="95"/>
      <c r="X17" s="155"/>
      <c r="Y17" s="155"/>
      <c r="Z17" s="155"/>
      <c r="AA17" s="155"/>
      <c r="AB17" s="101"/>
      <c r="AC17" s="146"/>
      <c r="AD17" s="148"/>
      <c r="AE17" s="167"/>
      <c r="AF17" s="138"/>
      <c r="AG17" s="146"/>
      <c r="AH17" s="167"/>
      <c r="AI17" s="264"/>
      <c r="AJ17" s="217" t="s">
        <v>91</v>
      </c>
      <c r="AK17" s="15">
        <v>5</v>
      </c>
      <c r="AL17" s="163">
        <v>485</v>
      </c>
      <c r="AM17" s="152">
        <v>51</v>
      </c>
      <c r="AN17" s="152">
        <v>100</v>
      </c>
      <c r="AO17" s="164">
        <v>276</v>
      </c>
    </row>
    <row r="18" spans="1:41" x14ac:dyDescent="0.2">
      <c r="A18" s="23" t="s">
        <v>92</v>
      </c>
      <c r="B18" s="305">
        <v>0</v>
      </c>
      <c r="C18" s="145">
        <v>0</v>
      </c>
      <c r="D18" s="147">
        <v>1</v>
      </c>
      <c r="E18" s="166">
        <f t="shared" si="1"/>
        <v>0</v>
      </c>
      <c r="F18" s="137"/>
      <c r="G18" s="145">
        <v>29</v>
      </c>
      <c r="H18" s="147">
        <v>2052</v>
      </c>
      <c r="I18" s="166">
        <f t="shared" si="2"/>
        <v>1.4132553606237816E-2</v>
      </c>
      <c r="J18" s="137"/>
      <c r="K18" s="116">
        <v>671</v>
      </c>
      <c r="L18" s="112">
        <v>583</v>
      </c>
      <c r="M18" s="112">
        <v>351</v>
      </c>
      <c r="N18" s="112">
        <v>243</v>
      </c>
      <c r="O18" s="112">
        <v>139</v>
      </c>
      <c r="P18" s="111">
        <v>36</v>
      </c>
      <c r="Q18" s="116">
        <v>3</v>
      </c>
      <c r="R18" s="112">
        <v>1</v>
      </c>
      <c r="S18" s="112">
        <v>1</v>
      </c>
      <c r="T18" s="112">
        <v>0</v>
      </c>
      <c r="U18" s="112">
        <v>0</v>
      </c>
      <c r="V18" s="111"/>
      <c r="W18" s="126">
        <v>237</v>
      </c>
      <c r="X18" s="153">
        <v>146</v>
      </c>
      <c r="Y18" s="153">
        <v>55</v>
      </c>
      <c r="Z18" s="153">
        <v>51</v>
      </c>
      <c r="AA18" s="153">
        <v>19</v>
      </c>
      <c r="AB18" s="99">
        <v>5</v>
      </c>
      <c r="AC18" s="145">
        <v>50</v>
      </c>
      <c r="AD18" s="147">
        <v>2231</v>
      </c>
      <c r="AE18" s="166">
        <f t="shared" si="0"/>
        <v>2.2411474675033616E-2</v>
      </c>
      <c r="AF18" s="137"/>
      <c r="AG18" s="145">
        <v>7</v>
      </c>
      <c r="AH18" s="166">
        <f>+AG18/AC18</f>
        <v>0.14000000000000001</v>
      </c>
      <c r="AI18" s="264"/>
      <c r="AJ18" s="17" t="s">
        <v>92</v>
      </c>
      <c r="AK18" s="17">
        <v>0</v>
      </c>
      <c r="AL18" s="159">
        <v>174</v>
      </c>
      <c r="AM18" s="150">
        <v>596</v>
      </c>
      <c r="AN18" s="150">
        <v>653</v>
      </c>
      <c r="AO18" s="160">
        <v>2829</v>
      </c>
    </row>
    <row r="19" spans="1:41" x14ac:dyDescent="0.2">
      <c r="A19" s="15" t="s">
        <v>92</v>
      </c>
      <c r="B19" s="306" t="s">
        <v>126</v>
      </c>
      <c r="C19" s="145">
        <v>13</v>
      </c>
      <c r="D19" s="147">
        <v>533</v>
      </c>
      <c r="E19" s="166">
        <f t="shared" si="1"/>
        <v>2.4390243902439025E-2</v>
      </c>
      <c r="F19" s="137"/>
      <c r="G19" s="145">
        <v>328</v>
      </c>
      <c r="H19" s="147">
        <v>14586</v>
      </c>
      <c r="I19" s="166">
        <f t="shared" si="2"/>
        <v>2.2487316604963663E-2</v>
      </c>
      <c r="J19" s="137"/>
      <c r="K19" s="115">
        <v>2954</v>
      </c>
      <c r="L19" s="113">
        <v>4134</v>
      </c>
      <c r="M19" s="113">
        <v>2870</v>
      </c>
      <c r="N19" s="113">
        <v>2423</v>
      </c>
      <c r="O19" s="113">
        <v>1566</v>
      </c>
      <c r="P19" s="114">
        <v>311</v>
      </c>
      <c r="Q19" s="115">
        <v>135</v>
      </c>
      <c r="R19" s="113">
        <v>240</v>
      </c>
      <c r="S19" s="113">
        <v>36</v>
      </c>
      <c r="T19" s="113">
        <v>3</v>
      </c>
      <c r="U19" s="113">
        <v>3</v>
      </c>
      <c r="V19" s="114"/>
      <c r="W19" s="127">
        <v>254</v>
      </c>
      <c r="X19" s="154">
        <v>401</v>
      </c>
      <c r="Y19" s="154">
        <v>266</v>
      </c>
      <c r="Z19" s="154">
        <v>227</v>
      </c>
      <c r="AA19" s="154">
        <v>129</v>
      </c>
      <c r="AB19" s="100">
        <v>25</v>
      </c>
      <c r="AC19" s="145">
        <v>847</v>
      </c>
      <c r="AD19" s="147">
        <v>16137</v>
      </c>
      <c r="AE19" s="166">
        <f t="shared" si="0"/>
        <v>5.2488070892978869E-2</v>
      </c>
      <c r="AF19" s="137"/>
      <c r="AG19" s="145">
        <v>459</v>
      </c>
      <c r="AH19" s="166">
        <f>+AG19/AC19</f>
        <v>0.54191263282172375</v>
      </c>
      <c r="AI19" s="264"/>
      <c r="AJ19" s="15" t="s">
        <v>92</v>
      </c>
      <c r="AK19" s="15">
        <v>1</v>
      </c>
      <c r="AL19" s="161">
        <v>267</v>
      </c>
      <c r="AM19" s="151">
        <v>1332</v>
      </c>
      <c r="AN19" s="151">
        <v>1435</v>
      </c>
      <c r="AO19" s="162">
        <v>2661</v>
      </c>
    </row>
    <row r="20" spans="1:41" x14ac:dyDescent="0.2">
      <c r="A20" s="15" t="s">
        <v>92</v>
      </c>
      <c r="B20" s="307" t="s">
        <v>127</v>
      </c>
      <c r="C20" s="145">
        <v>175</v>
      </c>
      <c r="D20" s="147">
        <v>2813</v>
      </c>
      <c r="E20" s="166">
        <f t="shared" si="1"/>
        <v>6.2211162460007109E-2</v>
      </c>
      <c r="F20" s="137"/>
      <c r="G20" s="145">
        <v>935</v>
      </c>
      <c r="H20" s="147">
        <v>10175</v>
      </c>
      <c r="I20" s="166">
        <f t="shared" si="2"/>
        <v>9.1891891891891897E-2</v>
      </c>
      <c r="J20" s="137"/>
      <c r="K20" s="115">
        <v>738</v>
      </c>
      <c r="L20" s="113">
        <v>1293</v>
      </c>
      <c r="M20" s="113">
        <v>1430</v>
      </c>
      <c r="N20" s="113">
        <v>2109</v>
      </c>
      <c r="O20" s="113">
        <v>2616</v>
      </c>
      <c r="P20" s="114">
        <v>1054</v>
      </c>
      <c r="Q20" s="115">
        <v>330</v>
      </c>
      <c r="R20" s="113">
        <v>934</v>
      </c>
      <c r="S20" s="113">
        <v>925</v>
      </c>
      <c r="T20" s="113">
        <v>78</v>
      </c>
      <c r="U20" s="113">
        <v>45</v>
      </c>
      <c r="V20" s="114"/>
      <c r="W20" s="127">
        <v>101</v>
      </c>
      <c r="X20" s="154">
        <v>161</v>
      </c>
      <c r="Y20" s="154">
        <v>165</v>
      </c>
      <c r="Z20" s="154">
        <v>333</v>
      </c>
      <c r="AA20" s="154">
        <v>404</v>
      </c>
      <c r="AB20" s="100">
        <v>158</v>
      </c>
      <c r="AC20" s="145">
        <v>2952</v>
      </c>
      <c r="AD20" s="147">
        <v>13769</v>
      </c>
      <c r="AE20" s="166">
        <f t="shared" si="0"/>
        <v>0.21439465465901664</v>
      </c>
      <c r="AF20" s="137"/>
      <c r="AG20" s="145">
        <v>2545</v>
      </c>
      <c r="AH20" s="166">
        <f>+AG20/AC20</f>
        <v>0.86212737127371275</v>
      </c>
      <c r="AI20" s="264"/>
      <c r="AJ20" s="15" t="s">
        <v>92</v>
      </c>
      <c r="AK20" s="15">
        <v>2</v>
      </c>
      <c r="AL20" s="161">
        <v>504</v>
      </c>
      <c r="AM20" s="151">
        <v>1355</v>
      </c>
      <c r="AN20" s="151">
        <v>1313</v>
      </c>
      <c r="AO20" s="162">
        <v>1379</v>
      </c>
    </row>
    <row r="21" spans="1:41" x14ac:dyDescent="0.2">
      <c r="A21" s="15" t="s">
        <v>92</v>
      </c>
      <c r="B21" s="308" t="s">
        <v>128</v>
      </c>
      <c r="C21" s="145">
        <v>174</v>
      </c>
      <c r="D21" s="147">
        <v>905</v>
      </c>
      <c r="E21" s="166">
        <f t="shared" si="1"/>
        <v>0.19226519337016573</v>
      </c>
      <c r="F21" s="137"/>
      <c r="G21" s="145">
        <v>536</v>
      </c>
      <c r="H21" s="147">
        <v>1715</v>
      </c>
      <c r="I21" s="166">
        <f t="shared" si="2"/>
        <v>0.31253644314868806</v>
      </c>
      <c r="J21" s="137"/>
      <c r="K21" s="115">
        <v>38</v>
      </c>
      <c r="L21" s="113">
        <v>38</v>
      </c>
      <c r="M21" s="113">
        <v>74</v>
      </c>
      <c r="N21" s="113">
        <v>156</v>
      </c>
      <c r="O21" s="113">
        <v>415</v>
      </c>
      <c r="P21" s="114">
        <v>458</v>
      </c>
      <c r="Q21" s="115">
        <v>33</v>
      </c>
      <c r="R21" s="113">
        <v>97</v>
      </c>
      <c r="S21" s="113">
        <v>320</v>
      </c>
      <c r="T21" s="113">
        <v>227</v>
      </c>
      <c r="U21" s="113">
        <v>83</v>
      </c>
      <c r="V21" s="114"/>
      <c r="W21" s="127">
        <v>7</v>
      </c>
      <c r="X21" s="154">
        <v>13</v>
      </c>
      <c r="Y21" s="154">
        <v>15</v>
      </c>
      <c r="Z21" s="154">
        <v>30</v>
      </c>
      <c r="AA21" s="154">
        <v>126</v>
      </c>
      <c r="AB21" s="100">
        <v>124</v>
      </c>
      <c r="AC21" s="145">
        <v>930</v>
      </c>
      <c r="AD21" s="147">
        <v>2827</v>
      </c>
      <c r="AE21" s="166">
        <f t="shared" si="0"/>
        <v>0.32897064025468697</v>
      </c>
      <c r="AF21" s="137"/>
      <c r="AG21" s="145">
        <v>861</v>
      </c>
      <c r="AH21" s="166">
        <f>+AG21/AC21</f>
        <v>0.9258064516129032</v>
      </c>
      <c r="AI21" s="264"/>
      <c r="AJ21" s="15" t="s">
        <v>92</v>
      </c>
      <c r="AK21" s="15">
        <v>3</v>
      </c>
      <c r="AL21" s="161">
        <v>979</v>
      </c>
      <c r="AM21" s="151">
        <v>1291</v>
      </c>
      <c r="AN21" s="151">
        <v>1278</v>
      </c>
      <c r="AO21" s="162">
        <v>1297</v>
      </c>
    </row>
    <row r="22" spans="1:41" x14ac:dyDescent="0.2">
      <c r="A22" s="15" t="s">
        <v>92</v>
      </c>
      <c r="B22" s="308" t="s">
        <v>129</v>
      </c>
      <c r="C22" s="145">
        <v>234</v>
      </c>
      <c r="D22" s="147">
        <v>714</v>
      </c>
      <c r="E22" s="166">
        <f t="shared" si="1"/>
        <v>0.32773109243697479</v>
      </c>
      <c r="F22" s="137"/>
      <c r="G22" s="145">
        <v>1120</v>
      </c>
      <c r="H22" s="147">
        <v>2150</v>
      </c>
      <c r="I22" s="166">
        <f t="shared" si="2"/>
        <v>0.52093023255813953</v>
      </c>
      <c r="J22" s="137"/>
      <c r="K22" s="115">
        <v>22</v>
      </c>
      <c r="L22" s="113">
        <v>21</v>
      </c>
      <c r="M22" s="113">
        <v>35</v>
      </c>
      <c r="N22" s="113">
        <v>90</v>
      </c>
      <c r="O22" s="113">
        <v>305</v>
      </c>
      <c r="P22" s="114">
        <v>557</v>
      </c>
      <c r="Q22" s="115">
        <v>17</v>
      </c>
      <c r="R22" s="113">
        <v>45</v>
      </c>
      <c r="S22" s="113">
        <v>157</v>
      </c>
      <c r="T22" s="113">
        <v>112</v>
      </c>
      <c r="U22" s="113">
        <v>258</v>
      </c>
      <c r="V22" s="114"/>
      <c r="W22" s="127">
        <v>6</v>
      </c>
      <c r="X22" s="154">
        <v>1</v>
      </c>
      <c r="Y22" s="154">
        <v>4</v>
      </c>
      <c r="Z22" s="154">
        <v>10</v>
      </c>
      <c r="AA22" s="154">
        <v>76</v>
      </c>
      <c r="AB22" s="100">
        <v>103</v>
      </c>
      <c r="AC22" s="145">
        <v>829</v>
      </c>
      <c r="AD22" s="147">
        <v>3187</v>
      </c>
      <c r="AE22" s="166">
        <f t="shared" si="0"/>
        <v>0.26011923438970819</v>
      </c>
      <c r="AF22" s="137"/>
      <c r="AG22" s="145">
        <v>684</v>
      </c>
      <c r="AH22" s="166">
        <f>+AG22/AC22</f>
        <v>0.82509047044632089</v>
      </c>
      <c r="AI22" s="264"/>
      <c r="AJ22" s="15" t="s">
        <v>92</v>
      </c>
      <c r="AK22" s="15">
        <v>4</v>
      </c>
      <c r="AL22" s="161">
        <v>2277</v>
      </c>
      <c r="AM22" s="151">
        <v>582</v>
      </c>
      <c r="AN22" s="151">
        <v>939</v>
      </c>
      <c r="AO22" s="162">
        <v>1271</v>
      </c>
    </row>
    <row r="23" spans="1:41" x14ac:dyDescent="0.2">
      <c r="A23" s="44"/>
      <c r="B23" s="15"/>
      <c r="C23" s="146"/>
      <c r="D23" s="148"/>
      <c r="E23" s="167"/>
      <c r="F23" s="138"/>
      <c r="G23" s="146"/>
      <c r="H23" s="148"/>
      <c r="I23" s="167"/>
      <c r="J23" s="138"/>
      <c r="K23" s="88"/>
      <c r="L23" s="87"/>
      <c r="M23" s="87"/>
      <c r="N23" s="87"/>
      <c r="O23" s="87"/>
      <c r="P23" s="86"/>
      <c r="Q23" s="88"/>
      <c r="R23" s="87"/>
      <c r="S23" s="87"/>
      <c r="T23" s="87"/>
      <c r="U23" s="87"/>
      <c r="V23" s="86"/>
      <c r="W23" s="95"/>
      <c r="X23" s="155"/>
      <c r="Y23" s="155"/>
      <c r="Z23" s="155"/>
      <c r="AA23" s="155"/>
      <c r="AB23" s="101"/>
      <c r="AC23" s="146"/>
      <c r="AD23" s="148"/>
      <c r="AE23" s="167"/>
      <c r="AF23" s="138"/>
      <c r="AG23" s="146"/>
      <c r="AH23" s="167"/>
      <c r="AI23" s="264"/>
      <c r="AJ23" s="217" t="s">
        <v>92</v>
      </c>
      <c r="AK23" s="15">
        <v>5</v>
      </c>
      <c r="AL23" s="163">
        <v>961</v>
      </c>
      <c r="AM23" s="152">
        <v>110</v>
      </c>
      <c r="AN23" s="152">
        <v>323</v>
      </c>
      <c r="AO23" s="164">
        <v>859</v>
      </c>
    </row>
    <row r="24" spans="1:41" x14ac:dyDescent="0.2">
      <c r="A24" s="23" t="s">
        <v>93</v>
      </c>
      <c r="B24" s="305">
        <v>0</v>
      </c>
      <c r="C24" s="145">
        <v>0</v>
      </c>
      <c r="D24" s="147">
        <v>1</v>
      </c>
      <c r="E24" s="166">
        <f t="shared" si="1"/>
        <v>0</v>
      </c>
      <c r="F24" s="137"/>
      <c r="G24" s="145">
        <v>47</v>
      </c>
      <c r="H24" s="147">
        <v>1053</v>
      </c>
      <c r="I24" s="166">
        <f t="shared" si="2"/>
        <v>4.4634377967711303E-2</v>
      </c>
      <c r="J24" s="137"/>
      <c r="K24" s="116">
        <v>221</v>
      </c>
      <c r="L24" s="112">
        <v>224</v>
      </c>
      <c r="M24" s="112">
        <v>178</v>
      </c>
      <c r="N24" s="112">
        <v>195</v>
      </c>
      <c r="O24" s="112">
        <v>151</v>
      </c>
      <c r="P24" s="111">
        <v>37</v>
      </c>
      <c r="Q24" s="116">
        <v>0</v>
      </c>
      <c r="R24" s="112">
        <v>1</v>
      </c>
      <c r="S24" s="112">
        <v>0</v>
      </c>
      <c r="T24" s="112">
        <v>0</v>
      </c>
      <c r="U24" s="112">
        <v>0</v>
      </c>
      <c r="V24" s="111"/>
      <c r="W24" s="126">
        <v>59</v>
      </c>
      <c r="X24" s="153">
        <v>54</v>
      </c>
      <c r="Y24" s="153">
        <v>39</v>
      </c>
      <c r="Z24" s="153">
        <v>31</v>
      </c>
      <c r="AA24" s="153">
        <v>15</v>
      </c>
      <c r="AB24" s="99">
        <v>1</v>
      </c>
      <c r="AC24" s="145">
        <v>25</v>
      </c>
      <c r="AD24" s="147">
        <v>1152</v>
      </c>
      <c r="AE24" s="166">
        <f t="shared" si="0"/>
        <v>2.1701388888888888E-2</v>
      </c>
      <c r="AF24" s="137"/>
      <c r="AG24" s="145">
        <v>3</v>
      </c>
      <c r="AH24" s="166">
        <f>+AG24/AC24</f>
        <v>0.12</v>
      </c>
      <c r="AI24" s="264"/>
      <c r="AJ24" s="17" t="s">
        <v>93</v>
      </c>
      <c r="AK24" s="17">
        <v>0</v>
      </c>
      <c r="AL24" s="159">
        <v>109</v>
      </c>
      <c r="AM24" s="150">
        <v>198</v>
      </c>
      <c r="AN24" s="150">
        <v>269</v>
      </c>
      <c r="AO24" s="160">
        <v>937</v>
      </c>
    </row>
    <row r="25" spans="1:41" x14ac:dyDescent="0.2">
      <c r="A25" s="15" t="s">
        <v>93</v>
      </c>
      <c r="B25" s="306" t="s">
        <v>126</v>
      </c>
      <c r="C25" s="145">
        <v>5</v>
      </c>
      <c r="D25" s="147">
        <v>179</v>
      </c>
      <c r="E25" s="166">
        <f t="shared" si="1"/>
        <v>2.7932960893854747E-2</v>
      </c>
      <c r="F25" s="137"/>
      <c r="G25" s="145">
        <v>425</v>
      </c>
      <c r="H25" s="147">
        <v>8780</v>
      </c>
      <c r="I25" s="166">
        <f t="shared" si="2"/>
        <v>4.8405466970387244E-2</v>
      </c>
      <c r="J25" s="137"/>
      <c r="K25" s="115">
        <v>971</v>
      </c>
      <c r="L25" s="113">
        <v>1733</v>
      </c>
      <c r="M25" s="113">
        <v>1590</v>
      </c>
      <c r="N25" s="113">
        <v>2047</v>
      </c>
      <c r="O25" s="113">
        <v>1626</v>
      </c>
      <c r="P25" s="114">
        <v>388</v>
      </c>
      <c r="Q25" s="115">
        <v>41</v>
      </c>
      <c r="R25" s="113">
        <v>84</v>
      </c>
      <c r="S25" s="113">
        <v>19</v>
      </c>
      <c r="T25" s="113">
        <v>0</v>
      </c>
      <c r="U25" s="113">
        <v>0</v>
      </c>
      <c r="V25" s="114"/>
      <c r="W25" s="127">
        <v>85</v>
      </c>
      <c r="X25" s="154">
        <v>143</v>
      </c>
      <c r="Y25" s="154">
        <v>110</v>
      </c>
      <c r="Z25" s="154">
        <v>171</v>
      </c>
      <c r="AA25" s="154">
        <v>122</v>
      </c>
      <c r="AB25" s="100">
        <v>20</v>
      </c>
      <c r="AC25" s="145">
        <v>355</v>
      </c>
      <c r="AD25" s="147">
        <v>9578</v>
      </c>
      <c r="AE25" s="166">
        <f t="shared" si="0"/>
        <v>3.7064105241177696E-2</v>
      </c>
      <c r="AF25" s="137"/>
      <c r="AG25" s="145">
        <v>130</v>
      </c>
      <c r="AH25" s="166">
        <f>+AG25/AC25</f>
        <v>0.36619718309859156</v>
      </c>
      <c r="AI25" s="264"/>
      <c r="AJ25" s="15" t="s">
        <v>93</v>
      </c>
      <c r="AK25" s="15">
        <v>1</v>
      </c>
      <c r="AL25" s="161">
        <v>133</v>
      </c>
      <c r="AM25" s="151">
        <v>521</v>
      </c>
      <c r="AN25" s="151">
        <v>541</v>
      </c>
      <c r="AO25" s="162">
        <v>1228</v>
      </c>
    </row>
    <row r="26" spans="1:41" x14ac:dyDescent="0.2">
      <c r="A26" s="15" t="s">
        <v>93</v>
      </c>
      <c r="B26" s="307" t="s">
        <v>127</v>
      </c>
      <c r="C26" s="145">
        <v>190</v>
      </c>
      <c r="D26" s="147">
        <v>1596</v>
      </c>
      <c r="E26" s="166">
        <f t="shared" si="1"/>
        <v>0.11904761904761904</v>
      </c>
      <c r="F26" s="137"/>
      <c r="G26" s="145">
        <v>1366</v>
      </c>
      <c r="H26" s="147">
        <v>8943</v>
      </c>
      <c r="I26" s="166">
        <f t="shared" si="2"/>
        <v>0.1527451638152745</v>
      </c>
      <c r="J26" s="137"/>
      <c r="K26" s="115">
        <v>334</v>
      </c>
      <c r="L26" s="113">
        <v>631</v>
      </c>
      <c r="M26" s="113">
        <v>819</v>
      </c>
      <c r="N26" s="113">
        <v>1703</v>
      </c>
      <c r="O26" s="113">
        <v>2783</v>
      </c>
      <c r="P26" s="114">
        <v>1307</v>
      </c>
      <c r="Q26" s="115">
        <v>140</v>
      </c>
      <c r="R26" s="113">
        <v>481</v>
      </c>
      <c r="S26" s="113">
        <v>560</v>
      </c>
      <c r="T26" s="113">
        <v>64</v>
      </c>
      <c r="U26" s="113">
        <v>43</v>
      </c>
      <c r="V26" s="114"/>
      <c r="W26" s="127">
        <v>32</v>
      </c>
      <c r="X26" s="154">
        <v>61</v>
      </c>
      <c r="Y26" s="154">
        <v>92</v>
      </c>
      <c r="Z26" s="154">
        <v>170</v>
      </c>
      <c r="AA26" s="154">
        <v>268</v>
      </c>
      <c r="AB26" s="100">
        <v>134</v>
      </c>
      <c r="AC26" s="145">
        <v>1572</v>
      </c>
      <c r="AD26" s="147">
        <v>11197</v>
      </c>
      <c r="AE26" s="166">
        <f t="shared" si="0"/>
        <v>0.14039474859337323</v>
      </c>
      <c r="AF26" s="137"/>
      <c r="AG26" s="145">
        <v>1248</v>
      </c>
      <c r="AH26" s="166">
        <f>+AG26/AC26</f>
        <v>0.79389312977099236</v>
      </c>
      <c r="AI26" s="264"/>
      <c r="AJ26" s="15" t="s">
        <v>93</v>
      </c>
      <c r="AK26" s="15">
        <v>2</v>
      </c>
      <c r="AL26" s="161">
        <v>300</v>
      </c>
      <c r="AM26" s="151">
        <v>642</v>
      </c>
      <c r="AN26" s="151">
        <v>677</v>
      </c>
      <c r="AO26" s="162">
        <v>868</v>
      </c>
    </row>
    <row r="27" spans="1:41" x14ac:dyDescent="0.2">
      <c r="A27" s="15" t="s">
        <v>93</v>
      </c>
      <c r="B27" s="308" t="s">
        <v>128</v>
      </c>
      <c r="C27" s="145">
        <v>196</v>
      </c>
      <c r="D27" s="147">
        <v>596</v>
      </c>
      <c r="E27" s="166">
        <f t="shared" si="1"/>
        <v>0.32885906040268459</v>
      </c>
      <c r="F27" s="137"/>
      <c r="G27" s="145">
        <v>841</v>
      </c>
      <c r="H27" s="147">
        <v>2116</v>
      </c>
      <c r="I27" s="166">
        <f t="shared" si="2"/>
        <v>0.39744801512287337</v>
      </c>
      <c r="J27" s="137"/>
      <c r="K27" s="115">
        <v>26</v>
      </c>
      <c r="L27" s="113">
        <v>34</v>
      </c>
      <c r="M27" s="113">
        <v>55</v>
      </c>
      <c r="N27" s="113">
        <v>129</v>
      </c>
      <c r="O27" s="113">
        <v>473</v>
      </c>
      <c r="P27" s="114">
        <v>558</v>
      </c>
      <c r="Q27" s="115">
        <v>12</v>
      </c>
      <c r="R27" s="113">
        <v>58</v>
      </c>
      <c r="S27" s="113">
        <v>192</v>
      </c>
      <c r="T27" s="113">
        <v>152</v>
      </c>
      <c r="U27" s="113">
        <v>67</v>
      </c>
      <c r="V27" s="114"/>
      <c r="W27" s="127">
        <v>1</v>
      </c>
      <c r="X27" s="154">
        <v>1</v>
      </c>
      <c r="Y27" s="154">
        <v>3</v>
      </c>
      <c r="Z27" s="154">
        <v>18</v>
      </c>
      <c r="AA27" s="154">
        <v>78</v>
      </c>
      <c r="AB27" s="100">
        <v>96</v>
      </c>
      <c r="AC27" s="145">
        <v>576</v>
      </c>
      <c r="AD27" s="147">
        <v>2910</v>
      </c>
      <c r="AE27" s="166">
        <f t="shared" si="0"/>
        <v>0.1979381443298969</v>
      </c>
      <c r="AF27" s="137"/>
      <c r="AG27" s="145">
        <v>506</v>
      </c>
      <c r="AH27" s="166">
        <f>+AG27/AC27</f>
        <v>0.87847222222222221</v>
      </c>
      <c r="AI27" s="264"/>
      <c r="AJ27" s="15" t="s">
        <v>93</v>
      </c>
      <c r="AK27" s="15">
        <v>3</v>
      </c>
      <c r="AL27" s="161">
        <v>773</v>
      </c>
      <c r="AM27" s="151">
        <v>786</v>
      </c>
      <c r="AN27" s="151">
        <v>980</v>
      </c>
      <c r="AO27" s="162">
        <v>1319</v>
      </c>
    </row>
    <row r="28" spans="1:41" x14ac:dyDescent="0.2">
      <c r="A28" s="15" t="s">
        <v>93</v>
      </c>
      <c r="B28" s="308" t="s">
        <v>129</v>
      </c>
      <c r="C28" s="145">
        <v>265</v>
      </c>
      <c r="D28" s="147">
        <v>607</v>
      </c>
      <c r="E28" s="166">
        <f t="shared" si="1"/>
        <v>0.43657331136738053</v>
      </c>
      <c r="F28" s="137"/>
      <c r="G28" s="145">
        <v>1775</v>
      </c>
      <c r="H28" s="147">
        <v>2946</v>
      </c>
      <c r="I28" s="166">
        <f t="shared" si="2"/>
        <v>0.60251188051595383</v>
      </c>
      <c r="J28" s="137"/>
      <c r="K28" s="115">
        <v>28</v>
      </c>
      <c r="L28" s="113">
        <v>19</v>
      </c>
      <c r="M28" s="113">
        <v>27</v>
      </c>
      <c r="N28" s="113">
        <v>89</v>
      </c>
      <c r="O28" s="113">
        <v>313</v>
      </c>
      <c r="P28" s="114">
        <v>695</v>
      </c>
      <c r="Q28" s="115">
        <v>8</v>
      </c>
      <c r="R28" s="113">
        <v>40</v>
      </c>
      <c r="S28" s="113">
        <v>113</v>
      </c>
      <c r="T28" s="113">
        <v>93</v>
      </c>
      <c r="U28" s="113">
        <v>248</v>
      </c>
      <c r="V28" s="114"/>
      <c r="W28" s="127">
        <v>6</v>
      </c>
      <c r="X28" s="154">
        <v>1</v>
      </c>
      <c r="Y28" s="154">
        <v>0</v>
      </c>
      <c r="Z28" s="154">
        <v>9</v>
      </c>
      <c r="AA28" s="154">
        <v>37</v>
      </c>
      <c r="AB28" s="100">
        <v>78</v>
      </c>
      <c r="AC28" s="145">
        <v>721</v>
      </c>
      <c r="AD28" s="147">
        <v>3847</v>
      </c>
      <c r="AE28" s="166">
        <f t="shared" si="0"/>
        <v>0.18741876787106837</v>
      </c>
      <c r="AF28" s="137"/>
      <c r="AG28" s="145">
        <v>523</v>
      </c>
      <c r="AH28" s="166">
        <f>+AG28/AC28</f>
        <v>0.72538141470180306</v>
      </c>
      <c r="AI28" s="264"/>
      <c r="AJ28" s="15" t="s">
        <v>93</v>
      </c>
      <c r="AK28" s="15">
        <v>4</v>
      </c>
      <c r="AL28" s="161">
        <v>2059</v>
      </c>
      <c r="AM28" s="151">
        <v>447</v>
      </c>
      <c r="AN28" s="151">
        <v>888</v>
      </c>
      <c r="AO28" s="162">
        <v>1660</v>
      </c>
    </row>
    <row r="29" spans="1:41" x14ac:dyDescent="0.2">
      <c r="A29" s="54"/>
      <c r="B29" s="18"/>
      <c r="C29" s="146"/>
      <c r="D29" s="148"/>
      <c r="E29" s="167"/>
      <c r="F29" s="138"/>
      <c r="G29" s="146"/>
      <c r="H29" s="148"/>
      <c r="I29" s="167"/>
      <c r="J29" s="138"/>
      <c r="K29" s="88"/>
      <c r="L29" s="87"/>
      <c r="M29" s="87"/>
      <c r="N29" s="87"/>
      <c r="O29" s="87"/>
      <c r="P29" s="86"/>
      <c r="Q29" s="88"/>
      <c r="R29" s="87"/>
      <c r="S29" s="87"/>
      <c r="T29" s="87"/>
      <c r="U29" s="87"/>
      <c r="V29" s="86"/>
      <c r="W29" s="95"/>
      <c r="X29" s="155"/>
      <c r="Y29" s="155"/>
      <c r="Z29" s="155"/>
      <c r="AA29" s="155"/>
      <c r="AB29" s="101"/>
      <c r="AC29" s="146"/>
      <c r="AD29" s="148"/>
      <c r="AE29" s="167"/>
      <c r="AF29" s="138"/>
      <c r="AG29" s="146"/>
      <c r="AH29" s="148"/>
      <c r="AI29" s="5"/>
      <c r="AJ29" s="261" t="s">
        <v>93</v>
      </c>
      <c r="AK29" s="18">
        <v>5</v>
      </c>
      <c r="AL29" s="163">
        <v>915</v>
      </c>
      <c r="AM29" s="152">
        <v>103</v>
      </c>
      <c r="AN29" s="152">
        <v>335</v>
      </c>
      <c r="AO29" s="164">
        <v>1258</v>
      </c>
    </row>
    <row r="30" spans="1:41" ht="15" x14ac:dyDescent="0.25">
      <c r="A30" s="16"/>
      <c r="K30" s="168"/>
      <c r="L30" s="168"/>
      <c r="M30" s="168"/>
      <c r="N30" s="168"/>
      <c r="O30" s="168"/>
      <c r="P30" s="168"/>
      <c r="Q30" s="276"/>
      <c r="R30" s="276"/>
      <c r="S30" s="276"/>
      <c r="T30" s="276"/>
      <c r="U30" s="276"/>
      <c r="V30" s="276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5"/>
      <c r="AJ30" s="168"/>
      <c r="AK30" s="168"/>
      <c r="AL30" s="168"/>
      <c r="AM30" s="168"/>
      <c r="AN30" s="168"/>
      <c r="AO30" s="168"/>
    </row>
    <row r="31" spans="1:41" ht="18" x14ac:dyDescent="0.25">
      <c r="A31" s="202" t="s">
        <v>78</v>
      </c>
    </row>
    <row r="32" spans="1:41" s="168" customFormat="1" ht="48.75" customHeight="1" x14ac:dyDescent="0.25">
      <c r="B32" s="213"/>
      <c r="C32" s="370" t="s">
        <v>11</v>
      </c>
      <c r="D32" s="371"/>
      <c r="E32" s="372"/>
      <c r="F32" s="360" t="s">
        <v>10</v>
      </c>
      <c r="G32" s="361"/>
      <c r="H32" s="361"/>
      <c r="I32" s="362"/>
      <c r="J32" s="373" t="s">
        <v>141</v>
      </c>
      <c r="K32" s="376"/>
      <c r="L32" s="376"/>
      <c r="M32" s="377"/>
      <c r="N32" s="373" t="s">
        <v>142</v>
      </c>
      <c r="O32" s="374"/>
      <c r="P32" s="374"/>
      <c r="Q32" s="375"/>
      <c r="R32" s="373" t="s">
        <v>143</v>
      </c>
      <c r="S32" s="374"/>
      <c r="T32" s="374"/>
      <c r="U32" s="374"/>
      <c r="V32" s="370" t="s">
        <v>12</v>
      </c>
      <c r="W32" s="371"/>
      <c r="X32" s="371"/>
      <c r="Y32" s="371"/>
      <c r="Z32" s="371"/>
      <c r="AA32" s="372"/>
      <c r="AM32" s="5"/>
    </row>
    <row r="33" spans="1:39" s="168" customFormat="1" ht="30" x14ac:dyDescent="0.25">
      <c r="A33" s="14" t="s">
        <v>6</v>
      </c>
      <c r="B33" s="215" t="s">
        <v>137</v>
      </c>
      <c r="C33" s="157" t="s">
        <v>8</v>
      </c>
      <c r="D33" s="149" t="s">
        <v>17</v>
      </c>
      <c r="E33" s="158" t="s">
        <v>9</v>
      </c>
      <c r="F33" s="55" t="s">
        <v>37</v>
      </c>
      <c r="G33" s="56" t="s">
        <v>38</v>
      </c>
      <c r="H33" s="56" t="s">
        <v>87</v>
      </c>
      <c r="I33" s="57"/>
      <c r="J33" s="27"/>
      <c r="K33" s="28" t="s">
        <v>110</v>
      </c>
      <c r="L33" s="28" t="s">
        <v>94</v>
      </c>
      <c r="M33" s="230" t="s">
        <v>113</v>
      </c>
      <c r="N33" s="24"/>
      <c r="O33" s="222" t="s">
        <v>110</v>
      </c>
      <c r="P33" s="222" t="s">
        <v>94</v>
      </c>
      <c r="Q33" s="231" t="s">
        <v>112</v>
      </c>
      <c r="R33" s="22"/>
      <c r="S33" s="221" t="s">
        <v>110</v>
      </c>
      <c r="T33" s="221" t="s">
        <v>94</v>
      </c>
      <c r="U33" s="221" t="s">
        <v>113</v>
      </c>
      <c r="V33" s="109" t="s">
        <v>24</v>
      </c>
      <c r="W33" s="110" t="s">
        <v>25</v>
      </c>
      <c r="X33" s="110" t="s">
        <v>26</v>
      </c>
      <c r="Y33" s="110" t="s">
        <v>27</v>
      </c>
      <c r="Z33" s="110" t="s">
        <v>28</v>
      </c>
      <c r="AA33" s="31" t="s">
        <v>29</v>
      </c>
      <c r="AM33" s="5"/>
    </row>
    <row r="34" spans="1:39" s="168" customFormat="1" x14ac:dyDescent="0.2">
      <c r="A34" s="216" t="s">
        <v>90</v>
      </c>
      <c r="B34" s="17">
        <v>0</v>
      </c>
      <c r="C34" s="117">
        <v>983</v>
      </c>
      <c r="D34" s="118">
        <v>1292</v>
      </c>
      <c r="E34" s="119">
        <v>6684</v>
      </c>
      <c r="F34" s="128">
        <v>2</v>
      </c>
      <c r="G34" s="129">
        <v>182</v>
      </c>
      <c r="H34" s="174">
        <v>1.7582417582417582E-2</v>
      </c>
      <c r="I34" s="203"/>
      <c r="J34" s="30"/>
      <c r="K34" s="172">
        <v>2.5932189999999999</v>
      </c>
      <c r="L34" s="172">
        <v>1.1423559999999999</v>
      </c>
      <c r="M34" s="199">
        <v>0.172483</v>
      </c>
      <c r="N34" s="26"/>
      <c r="O34" s="170">
        <v>2.011164</v>
      </c>
      <c r="P34" s="170">
        <v>1.443093</v>
      </c>
      <c r="Q34" s="227">
        <v>0.12993299999999999</v>
      </c>
      <c r="R34" s="19"/>
      <c r="S34" s="186">
        <v>2.83938812368396</v>
      </c>
      <c r="T34" s="186">
        <v>1.1026990787641999</v>
      </c>
      <c r="U34" s="186">
        <v>0.38986300000000002</v>
      </c>
      <c r="V34" s="126">
        <v>71</v>
      </c>
      <c r="W34" s="153">
        <v>23</v>
      </c>
      <c r="X34" s="153">
        <v>27</v>
      </c>
      <c r="Y34" s="153">
        <v>31</v>
      </c>
      <c r="Z34" s="153">
        <v>22</v>
      </c>
      <c r="AA34" s="99">
        <v>6</v>
      </c>
      <c r="AM34" s="5"/>
    </row>
    <row r="35" spans="1:39" s="168" customFormat="1" x14ac:dyDescent="0.2">
      <c r="A35" s="217" t="s">
        <v>90</v>
      </c>
      <c r="B35" s="15">
        <v>1</v>
      </c>
      <c r="C35" s="120">
        <v>1675</v>
      </c>
      <c r="D35" s="121">
        <v>2002</v>
      </c>
      <c r="E35" s="122">
        <v>4655</v>
      </c>
      <c r="F35" s="128">
        <v>1</v>
      </c>
      <c r="G35" s="129">
        <v>273</v>
      </c>
      <c r="H35" s="174">
        <v>5.8608058608058608E-3</v>
      </c>
      <c r="I35" s="203"/>
      <c r="J35" s="29"/>
      <c r="K35" s="171">
        <v>2.1156380000000001</v>
      </c>
      <c r="L35" s="171">
        <v>1.068554</v>
      </c>
      <c r="M35" s="200">
        <v>0.122737</v>
      </c>
      <c r="N35" s="25"/>
      <c r="O35" s="169">
        <v>1.477182</v>
      </c>
      <c r="P35" s="169">
        <v>1.338903</v>
      </c>
      <c r="Q35" s="228">
        <v>9.0677999999999995E-2</v>
      </c>
      <c r="R35" s="20"/>
      <c r="S35" s="184">
        <v>2.83938812368396</v>
      </c>
      <c r="T35" s="184">
        <v>1.1026990787641999</v>
      </c>
      <c r="U35" s="184">
        <v>0.38986300000000002</v>
      </c>
      <c r="V35" s="127">
        <v>31</v>
      </c>
      <c r="W35" s="154">
        <v>152</v>
      </c>
      <c r="X35" s="154">
        <v>47</v>
      </c>
      <c r="Y35" s="154">
        <v>31</v>
      </c>
      <c r="Z35" s="154">
        <v>10</v>
      </c>
      <c r="AA35" s="100">
        <v>2</v>
      </c>
      <c r="AM35" s="5"/>
    </row>
    <row r="36" spans="1:39" s="168" customFormat="1" x14ac:dyDescent="0.2">
      <c r="A36" s="217" t="s">
        <v>90</v>
      </c>
      <c r="B36" s="15">
        <v>2</v>
      </c>
      <c r="C36" s="120">
        <v>1586</v>
      </c>
      <c r="D36" s="121">
        <v>1834</v>
      </c>
      <c r="E36" s="122">
        <v>1637</v>
      </c>
      <c r="F36" s="128">
        <v>6</v>
      </c>
      <c r="G36" s="129">
        <v>402</v>
      </c>
      <c r="H36" s="174">
        <v>2.3880597014925373E-2</v>
      </c>
      <c r="I36" s="203"/>
      <c r="J36" s="29"/>
      <c r="K36" s="171">
        <v>2.1480399999999999</v>
      </c>
      <c r="L36" s="171">
        <v>1.18533</v>
      </c>
      <c r="M36" s="200">
        <v>0.12695600000000001</v>
      </c>
      <c r="N36" s="25"/>
      <c r="O36" s="169">
        <v>1.9555530000000001</v>
      </c>
      <c r="P36" s="169">
        <v>1.4586170000000001</v>
      </c>
      <c r="Q36" s="228">
        <v>8.8995000000000005E-2</v>
      </c>
      <c r="R36" s="20"/>
      <c r="S36" s="184">
        <v>2.839388</v>
      </c>
      <c r="T36" s="184">
        <v>1.1026990000000001</v>
      </c>
      <c r="U36" s="184">
        <v>0.38986300000000002</v>
      </c>
      <c r="V36" s="127">
        <v>41</v>
      </c>
      <c r="W36" s="154">
        <v>85</v>
      </c>
      <c r="X36" s="154">
        <v>153</v>
      </c>
      <c r="Y36" s="154">
        <v>76</v>
      </c>
      <c r="Z36" s="154">
        <v>37</v>
      </c>
      <c r="AA36" s="100">
        <v>4</v>
      </c>
      <c r="AM36" s="5"/>
    </row>
    <row r="37" spans="1:39" s="168" customFormat="1" x14ac:dyDescent="0.2">
      <c r="A37" s="217" t="s">
        <v>90</v>
      </c>
      <c r="B37" s="15">
        <v>3</v>
      </c>
      <c r="C37" s="120">
        <v>1237</v>
      </c>
      <c r="D37" s="121">
        <v>1402</v>
      </c>
      <c r="E37" s="122">
        <v>913</v>
      </c>
      <c r="F37" s="128">
        <v>7</v>
      </c>
      <c r="G37" s="129">
        <v>609</v>
      </c>
      <c r="H37" s="174">
        <v>1.8390804597701149E-2</v>
      </c>
      <c r="I37" s="203"/>
      <c r="J37" s="29"/>
      <c r="K37" s="171">
        <v>2.3335319999999999</v>
      </c>
      <c r="L37" s="171">
        <v>1.0622689999999999</v>
      </c>
      <c r="M37" s="200">
        <v>8.9372999999999994E-2</v>
      </c>
      <c r="N37" s="25"/>
      <c r="O37" s="169">
        <v>2.4145490000000001</v>
      </c>
      <c r="P37" s="169">
        <v>1.267082</v>
      </c>
      <c r="Q37" s="228">
        <v>6.5501000000000004E-2</v>
      </c>
      <c r="R37" s="20"/>
      <c r="S37" s="184">
        <v>3.0475400000000001</v>
      </c>
      <c r="T37" s="184">
        <v>1.068702</v>
      </c>
      <c r="U37" s="184">
        <v>0.40393099999999998</v>
      </c>
      <c r="V37" s="127">
        <v>25</v>
      </c>
      <c r="W37" s="154">
        <v>83</v>
      </c>
      <c r="X37" s="154">
        <v>183</v>
      </c>
      <c r="Y37" s="154">
        <v>233</v>
      </c>
      <c r="Z37" s="154">
        <v>70</v>
      </c>
      <c r="AA37" s="100">
        <v>8</v>
      </c>
      <c r="AM37" s="5"/>
    </row>
    <row r="38" spans="1:39" s="168" customFormat="1" x14ac:dyDescent="0.2">
      <c r="A38" s="217" t="s">
        <v>90</v>
      </c>
      <c r="B38" s="15">
        <v>4</v>
      </c>
      <c r="C38" s="120">
        <v>654</v>
      </c>
      <c r="D38" s="121">
        <v>998</v>
      </c>
      <c r="E38" s="122">
        <v>807</v>
      </c>
      <c r="F38" s="128">
        <v>32</v>
      </c>
      <c r="G38" s="129">
        <v>1356</v>
      </c>
      <c r="H38" s="174">
        <v>3.775811209439528E-2</v>
      </c>
      <c r="I38" s="203"/>
      <c r="J38" s="29"/>
      <c r="K38" s="171">
        <v>2.8893399999999998</v>
      </c>
      <c r="L38" s="171">
        <v>1.0217890000000001</v>
      </c>
      <c r="M38" s="200">
        <v>5.5114999999999997E-2</v>
      </c>
      <c r="N38" s="25"/>
      <c r="O38" s="169">
        <v>3.035339</v>
      </c>
      <c r="P38" s="169">
        <v>1.2274719999999999</v>
      </c>
      <c r="Q38" s="228">
        <v>4.0583000000000001E-2</v>
      </c>
      <c r="R38" s="20"/>
      <c r="S38" s="184">
        <v>3.1151260000000001</v>
      </c>
      <c r="T38" s="184">
        <v>1.073102</v>
      </c>
      <c r="U38" s="184">
        <v>0.18969900000000001</v>
      </c>
      <c r="V38" s="127">
        <v>44</v>
      </c>
      <c r="W38" s="154">
        <v>117</v>
      </c>
      <c r="X38" s="154">
        <v>240</v>
      </c>
      <c r="Y38" s="154">
        <v>417</v>
      </c>
      <c r="Z38" s="154">
        <v>458</v>
      </c>
      <c r="AA38" s="100">
        <v>48</v>
      </c>
      <c r="AM38" s="5"/>
    </row>
    <row r="39" spans="1:39" s="168" customFormat="1" x14ac:dyDescent="0.2">
      <c r="A39" s="54" t="s">
        <v>90</v>
      </c>
      <c r="B39" s="15">
        <v>5</v>
      </c>
      <c r="C39" s="123">
        <v>67</v>
      </c>
      <c r="D39" s="124">
        <v>172</v>
      </c>
      <c r="E39" s="125">
        <v>447</v>
      </c>
      <c r="F39" s="130">
        <v>52</v>
      </c>
      <c r="G39" s="131">
        <v>465</v>
      </c>
      <c r="H39" s="173">
        <v>0.1789247311827957</v>
      </c>
      <c r="I39" s="204"/>
      <c r="J39" s="29"/>
      <c r="K39" s="171">
        <v>3.4612039999999999</v>
      </c>
      <c r="L39" s="171">
        <v>0.84480699999999997</v>
      </c>
      <c r="M39" s="200">
        <v>7.1056999999999995E-2</v>
      </c>
      <c r="N39" s="25"/>
      <c r="O39" s="169">
        <v>3.7996249999999998</v>
      </c>
      <c r="P39" s="169">
        <v>1.0173810000000001</v>
      </c>
      <c r="Q39" s="228">
        <v>5.6902000000000001E-2</v>
      </c>
      <c r="R39" s="21"/>
      <c r="S39" s="185">
        <v>2.2723580000000001</v>
      </c>
      <c r="T39" s="185">
        <v>1.198941</v>
      </c>
      <c r="U39" s="185">
        <v>0.16626299999999999</v>
      </c>
      <c r="V39" s="95">
        <v>8</v>
      </c>
      <c r="W39" s="155">
        <v>19</v>
      </c>
      <c r="X39" s="155">
        <v>52</v>
      </c>
      <c r="Y39" s="155">
        <v>89</v>
      </c>
      <c r="Z39" s="155">
        <v>165</v>
      </c>
      <c r="AA39" s="101">
        <v>80</v>
      </c>
      <c r="AM39" s="5"/>
    </row>
    <row r="40" spans="1:39" s="168" customFormat="1" x14ac:dyDescent="0.2">
      <c r="A40" s="217" t="s">
        <v>91</v>
      </c>
      <c r="B40" s="17">
        <v>0</v>
      </c>
      <c r="C40" s="117">
        <v>784</v>
      </c>
      <c r="D40" s="118">
        <v>1027</v>
      </c>
      <c r="E40" s="119">
        <v>4913</v>
      </c>
      <c r="F40" s="128">
        <v>4</v>
      </c>
      <c r="G40" s="129">
        <v>155</v>
      </c>
      <c r="H40" s="174">
        <v>4.1290322580645161E-2</v>
      </c>
      <c r="I40" s="203"/>
      <c r="J40" s="30"/>
      <c r="K40" s="172">
        <v>2.8860779999999999</v>
      </c>
      <c r="L40" s="172">
        <v>0.96372599999999997</v>
      </c>
      <c r="M40" s="199">
        <v>0.270505</v>
      </c>
      <c r="N40" s="26"/>
      <c r="O40" s="170">
        <v>2.4269430000000001</v>
      </c>
      <c r="P40" s="170">
        <v>1.931792</v>
      </c>
      <c r="Q40" s="227">
        <v>0.19628300000000001</v>
      </c>
      <c r="R40" s="19"/>
      <c r="S40" s="186">
        <v>2.906183</v>
      </c>
      <c r="T40" s="186">
        <v>0.91740299999999997</v>
      </c>
      <c r="U40" s="186">
        <v>0.30580099999999999</v>
      </c>
      <c r="V40" s="126">
        <v>49</v>
      </c>
      <c r="W40" s="153">
        <v>19</v>
      </c>
      <c r="X40" s="153">
        <v>17</v>
      </c>
      <c r="Y40" s="153">
        <v>18</v>
      </c>
      <c r="Z40" s="153">
        <v>37</v>
      </c>
      <c r="AA40" s="99">
        <v>11</v>
      </c>
      <c r="AM40" s="5"/>
    </row>
    <row r="41" spans="1:39" s="168" customFormat="1" x14ac:dyDescent="0.2">
      <c r="A41" s="217" t="s">
        <v>91</v>
      </c>
      <c r="B41" s="15">
        <v>1</v>
      </c>
      <c r="C41" s="120">
        <v>1583</v>
      </c>
      <c r="D41" s="121">
        <v>1834</v>
      </c>
      <c r="E41" s="122">
        <v>3953</v>
      </c>
      <c r="F41" s="128">
        <v>1</v>
      </c>
      <c r="G41" s="129">
        <v>214</v>
      </c>
      <c r="H41" s="174">
        <v>7.476635514018691E-3</v>
      </c>
      <c r="I41" s="203"/>
      <c r="J41" s="29"/>
      <c r="K41" s="171">
        <v>2.235325</v>
      </c>
      <c r="L41" s="171">
        <v>1.124174</v>
      </c>
      <c r="M41" s="200">
        <v>0.12933800000000001</v>
      </c>
      <c r="N41" s="25"/>
      <c r="O41" s="169">
        <v>1.725303</v>
      </c>
      <c r="P41" s="169">
        <v>1.220175</v>
      </c>
      <c r="Q41" s="228">
        <v>0.10480299999999999</v>
      </c>
      <c r="R41" s="20"/>
      <c r="S41" s="184">
        <v>2.906183</v>
      </c>
      <c r="T41" s="184">
        <v>0.91740299999999997</v>
      </c>
      <c r="U41" s="184">
        <v>0.30580099999999999</v>
      </c>
      <c r="V41" s="127">
        <v>33</v>
      </c>
      <c r="W41" s="154">
        <v>80</v>
      </c>
      <c r="X41" s="154">
        <v>37</v>
      </c>
      <c r="Y41" s="154">
        <v>47</v>
      </c>
      <c r="Z41" s="154">
        <v>16</v>
      </c>
      <c r="AA41" s="100">
        <v>0</v>
      </c>
      <c r="AM41" s="5"/>
    </row>
    <row r="42" spans="1:39" s="168" customFormat="1" x14ac:dyDescent="0.2">
      <c r="A42" s="217" t="s">
        <v>91</v>
      </c>
      <c r="B42" s="15">
        <v>2</v>
      </c>
      <c r="C42" s="120">
        <v>1548</v>
      </c>
      <c r="D42" s="121">
        <v>1763</v>
      </c>
      <c r="E42" s="122">
        <v>1694</v>
      </c>
      <c r="F42" s="128">
        <v>4</v>
      </c>
      <c r="G42" s="129">
        <v>336</v>
      </c>
      <c r="H42" s="174">
        <v>1.9047619047619046E-2</v>
      </c>
      <c r="I42" s="203"/>
      <c r="J42" s="29"/>
      <c r="K42" s="171">
        <v>2.3845990000000001</v>
      </c>
      <c r="L42" s="171">
        <v>1.1854579999999999</v>
      </c>
      <c r="M42" s="200">
        <v>0.115605</v>
      </c>
      <c r="N42" s="25"/>
      <c r="O42" s="169">
        <v>2.3108469999999999</v>
      </c>
      <c r="P42" s="169">
        <v>1.190221</v>
      </c>
      <c r="Q42" s="228">
        <v>8.9396000000000003E-2</v>
      </c>
      <c r="R42" s="20"/>
      <c r="S42" s="184">
        <v>2.906183</v>
      </c>
      <c r="T42" s="184">
        <v>0.91740299999999997</v>
      </c>
      <c r="U42" s="184">
        <v>0.30580099999999999</v>
      </c>
      <c r="V42" s="127">
        <v>21</v>
      </c>
      <c r="W42" s="154">
        <v>49</v>
      </c>
      <c r="X42" s="154">
        <v>132</v>
      </c>
      <c r="Y42" s="154">
        <v>73</v>
      </c>
      <c r="Z42" s="154">
        <v>51</v>
      </c>
      <c r="AA42" s="100">
        <v>6</v>
      </c>
      <c r="AM42" s="5"/>
    </row>
    <row r="43" spans="1:39" s="168" customFormat="1" x14ac:dyDescent="0.2">
      <c r="A43" s="217" t="s">
        <v>91</v>
      </c>
      <c r="B43" s="15">
        <v>3</v>
      </c>
      <c r="C43" s="120">
        <v>1364</v>
      </c>
      <c r="D43" s="121">
        <v>1810</v>
      </c>
      <c r="E43" s="122">
        <v>1185</v>
      </c>
      <c r="F43" s="128">
        <v>18</v>
      </c>
      <c r="G43" s="129">
        <v>650</v>
      </c>
      <c r="H43" s="174">
        <v>4.4307692307692312E-2</v>
      </c>
      <c r="I43" s="203"/>
      <c r="J43" s="29"/>
      <c r="K43" s="171">
        <v>2.4362110000000001</v>
      </c>
      <c r="L43" s="171">
        <v>1.0405899999999999</v>
      </c>
      <c r="M43" s="200">
        <v>7.8424999999999995E-2</v>
      </c>
      <c r="N43" s="25"/>
      <c r="O43" s="169">
        <v>2.6465920000000001</v>
      </c>
      <c r="P43" s="169">
        <v>1.14188</v>
      </c>
      <c r="Q43" s="228">
        <v>5.6363000000000003E-2</v>
      </c>
      <c r="R43" s="20"/>
      <c r="S43" s="184">
        <v>3.193794</v>
      </c>
      <c r="T43" s="184">
        <v>0.77657900000000002</v>
      </c>
      <c r="U43" s="184">
        <v>0.18304100000000001</v>
      </c>
      <c r="V43" s="127">
        <v>17</v>
      </c>
      <c r="W43" s="154">
        <v>83</v>
      </c>
      <c r="X43" s="154">
        <v>155</v>
      </c>
      <c r="Y43" s="154">
        <v>274</v>
      </c>
      <c r="Z43" s="154">
        <v>88</v>
      </c>
      <c r="AA43" s="100">
        <v>15</v>
      </c>
      <c r="AM43" s="5"/>
    </row>
    <row r="44" spans="1:39" s="168" customFormat="1" x14ac:dyDescent="0.2">
      <c r="A44" s="217" t="s">
        <v>91</v>
      </c>
      <c r="B44" s="15">
        <v>4</v>
      </c>
      <c r="C44" s="120">
        <v>781</v>
      </c>
      <c r="D44" s="121">
        <v>1420</v>
      </c>
      <c r="E44" s="122">
        <v>1112</v>
      </c>
      <c r="F44" s="128">
        <v>71</v>
      </c>
      <c r="G44" s="129">
        <v>1404</v>
      </c>
      <c r="H44" s="174">
        <v>8.0911680911680911E-2</v>
      </c>
      <c r="I44" s="203"/>
      <c r="J44" s="29"/>
      <c r="K44" s="171">
        <v>2.936852</v>
      </c>
      <c r="L44" s="171">
        <v>0.977908</v>
      </c>
      <c r="M44" s="200">
        <v>5.1909999999999998E-2</v>
      </c>
      <c r="N44" s="25"/>
      <c r="O44" s="169">
        <v>3.2261129999999998</v>
      </c>
      <c r="P44" s="169">
        <v>1.1973149999999999</v>
      </c>
      <c r="Q44" s="228">
        <v>4.0025999999999999E-2</v>
      </c>
      <c r="R44" s="20"/>
      <c r="S44" s="184">
        <v>2.7025130000000002</v>
      </c>
      <c r="T44" s="184">
        <v>0.95470200000000005</v>
      </c>
      <c r="U44" s="184">
        <v>0.113302</v>
      </c>
      <c r="V44" s="127">
        <v>40</v>
      </c>
      <c r="W44" s="154">
        <v>93</v>
      </c>
      <c r="X44" s="154">
        <v>190</v>
      </c>
      <c r="Y44" s="154">
        <v>401</v>
      </c>
      <c r="Z44" s="154">
        <v>500</v>
      </c>
      <c r="AA44" s="100">
        <v>109</v>
      </c>
      <c r="AM44" s="5"/>
    </row>
    <row r="45" spans="1:39" s="168" customFormat="1" x14ac:dyDescent="0.2">
      <c r="A45" s="218" t="s">
        <v>91</v>
      </c>
      <c r="B45" s="15">
        <v>5</v>
      </c>
      <c r="C45" s="123">
        <v>117</v>
      </c>
      <c r="D45" s="124">
        <v>313</v>
      </c>
      <c r="E45" s="125">
        <v>805</v>
      </c>
      <c r="F45" s="130">
        <v>102</v>
      </c>
      <c r="G45" s="131">
        <v>602</v>
      </c>
      <c r="H45" s="173">
        <v>0.27109634551495015</v>
      </c>
      <c r="I45" s="204"/>
      <c r="J45" s="29"/>
      <c r="K45" s="171">
        <v>3.6586539999999999</v>
      </c>
      <c r="L45" s="171">
        <v>0.66567699999999996</v>
      </c>
      <c r="M45" s="200">
        <v>5.9686000000000003E-2</v>
      </c>
      <c r="N45" s="25"/>
      <c r="O45" s="169">
        <v>3.684364</v>
      </c>
      <c r="P45" s="169">
        <v>0.91302499999999998</v>
      </c>
      <c r="Q45" s="228">
        <v>4.6413999999999997E-2</v>
      </c>
      <c r="R45" s="21"/>
      <c r="S45" s="185">
        <v>2.6504729999999999</v>
      </c>
      <c r="T45" s="185">
        <v>1.11988</v>
      </c>
      <c r="U45" s="185">
        <v>0.110885</v>
      </c>
      <c r="V45" s="95">
        <v>7</v>
      </c>
      <c r="W45" s="155">
        <v>13</v>
      </c>
      <c r="X45" s="155">
        <v>33</v>
      </c>
      <c r="Y45" s="155">
        <v>91</v>
      </c>
      <c r="Z45" s="155">
        <v>201</v>
      </c>
      <c r="AA45" s="101">
        <v>155</v>
      </c>
      <c r="AM45" s="5"/>
    </row>
    <row r="46" spans="1:39" s="168" customFormat="1" x14ac:dyDescent="0.2">
      <c r="A46" s="23" t="s">
        <v>92</v>
      </c>
      <c r="B46" s="17">
        <v>0</v>
      </c>
      <c r="C46" s="117">
        <v>913</v>
      </c>
      <c r="D46" s="118">
        <v>1044</v>
      </c>
      <c r="E46" s="119">
        <v>4653</v>
      </c>
      <c r="F46" s="128">
        <v>9</v>
      </c>
      <c r="G46" s="129">
        <v>231</v>
      </c>
      <c r="H46" s="174">
        <v>6.2337662337662338E-2</v>
      </c>
      <c r="I46" s="203"/>
      <c r="J46" s="30"/>
      <c r="K46" s="172">
        <v>2.9984760000000001</v>
      </c>
      <c r="L46" s="172">
        <v>1.0864879999999999</v>
      </c>
      <c r="M46" s="199">
        <v>0.139427</v>
      </c>
      <c r="N46" s="26"/>
      <c r="O46" s="170">
        <v>2.5965410000000002</v>
      </c>
      <c r="P46" s="170">
        <v>1.401224</v>
      </c>
      <c r="Q46" s="227">
        <v>0.116101</v>
      </c>
      <c r="R46" s="19"/>
      <c r="S46" s="186">
        <v>2.7948810000000002</v>
      </c>
      <c r="T46" s="186">
        <v>1.1301369999999999</v>
      </c>
      <c r="U46" s="186">
        <v>0.24094599999999999</v>
      </c>
      <c r="V46" s="126">
        <v>91</v>
      </c>
      <c r="W46" s="153">
        <v>25</v>
      </c>
      <c r="X46" s="153">
        <v>23</v>
      </c>
      <c r="Y46" s="153">
        <v>35</v>
      </c>
      <c r="Z46" s="153">
        <v>36</v>
      </c>
      <c r="AA46" s="99">
        <v>12</v>
      </c>
      <c r="AM46" s="5"/>
    </row>
    <row r="47" spans="1:39" s="168" customFormat="1" x14ac:dyDescent="0.2">
      <c r="A47" s="15" t="s">
        <v>92</v>
      </c>
      <c r="B47" s="15">
        <v>1</v>
      </c>
      <c r="C47" s="120">
        <v>1811</v>
      </c>
      <c r="D47" s="121">
        <v>2354</v>
      </c>
      <c r="E47" s="122">
        <v>4346</v>
      </c>
      <c r="F47" s="128">
        <v>4</v>
      </c>
      <c r="G47" s="129">
        <v>273</v>
      </c>
      <c r="H47" s="174">
        <v>2.3443223443223443E-2</v>
      </c>
      <c r="I47" s="203"/>
      <c r="J47" s="29"/>
      <c r="K47" s="171">
        <v>2.5237609999999999</v>
      </c>
      <c r="L47" s="171">
        <v>0.93185499999999999</v>
      </c>
      <c r="M47" s="200">
        <v>0.13639100000000001</v>
      </c>
      <c r="N47" s="25"/>
      <c r="O47" s="169">
        <v>2.1565810000000001</v>
      </c>
      <c r="P47" s="169">
        <v>1.3707100000000001</v>
      </c>
      <c r="Q47" s="228">
        <v>0.108776</v>
      </c>
      <c r="R47" s="20"/>
      <c r="S47" s="184">
        <v>2.7948810000000002</v>
      </c>
      <c r="T47" s="184">
        <v>1.1301369999999999</v>
      </c>
      <c r="U47" s="184">
        <v>0.24094599999999999</v>
      </c>
      <c r="V47" s="127">
        <v>31</v>
      </c>
      <c r="W47" s="154">
        <v>78</v>
      </c>
      <c r="X47" s="154">
        <v>54</v>
      </c>
      <c r="Y47" s="154">
        <v>67</v>
      </c>
      <c r="Z47" s="154">
        <v>32</v>
      </c>
      <c r="AA47" s="100">
        <v>7</v>
      </c>
      <c r="AM47" s="5"/>
    </row>
    <row r="48" spans="1:39" s="168" customFormat="1" x14ac:dyDescent="0.2">
      <c r="A48" s="15" t="s">
        <v>92</v>
      </c>
      <c r="B48" s="15">
        <v>2</v>
      </c>
      <c r="C48" s="120">
        <v>1927</v>
      </c>
      <c r="D48" s="121">
        <v>2486</v>
      </c>
      <c r="E48" s="122">
        <v>2363</v>
      </c>
      <c r="F48" s="128">
        <v>9</v>
      </c>
      <c r="G48" s="129">
        <v>541</v>
      </c>
      <c r="H48" s="174">
        <v>2.6617375231053602E-2</v>
      </c>
      <c r="I48" s="203"/>
      <c r="J48" s="29"/>
      <c r="K48" s="171">
        <v>2.521585</v>
      </c>
      <c r="L48" s="171">
        <v>1.072171</v>
      </c>
      <c r="M48" s="200">
        <v>9.3926999999999997E-2</v>
      </c>
      <c r="N48" s="25"/>
      <c r="O48" s="169">
        <v>2.6057510000000002</v>
      </c>
      <c r="P48" s="169">
        <v>1.274081</v>
      </c>
      <c r="Q48" s="228">
        <v>6.4794000000000004E-2</v>
      </c>
      <c r="R48" s="20"/>
      <c r="S48" s="184">
        <v>2.7948810000000002</v>
      </c>
      <c r="T48" s="184">
        <v>1.1301369999999999</v>
      </c>
      <c r="U48" s="184">
        <v>0.24094599999999999</v>
      </c>
      <c r="V48" s="127">
        <v>19</v>
      </c>
      <c r="W48" s="154">
        <v>75</v>
      </c>
      <c r="X48" s="154">
        <v>191</v>
      </c>
      <c r="Y48" s="154">
        <v>140</v>
      </c>
      <c r="Z48" s="154">
        <v>92</v>
      </c>
      <c r="AA48" s="100">
        <v>15</v>
      </c>
      <c r="AM48" s="5"/>
    </row>
    <row r="49" spans="1:40" s="168" customFormat="1" x14ac:dyDescent="0.2">
      <c r="A49" s="15" t="s">
        <v>92</v>
      </c>
      <c r="B49" s="15">
        <v>3</v>
      </c>
      <c r="C49" s="120">
        <v>2138</v>
      </c>
      <c r="D49" s="121">
        <v>2966</v>
      </c>
      <c r="E49" s="122">
        <v>2623</v>
      </c>
      <c r="F49" s="128">
        <v>34</v>
      </c>
      <c r="G49" s="129">
        <v>1111</v>
      </c>
      <c r="H49" s="174">
        <v>4.8964896489648961E-2</v>
      </c>
      <c r="I49" s="203"/>
      <c r="J49" s="29"/>
      <c r="K49" s="171">
        <v>2.5773269999999999</v>
      </c>
      <c r="L49" s="171">
        <v>1.0427519999999999</v>
      </c>
      <c r="M49" s="200">
        <v>6.0953E-2</v>
      </c>
      <c r="N49" s="25"/>
      <c r="O49" s="169">
        <v>2.8578000000000001</v>
      </c>
      <c r="P49" s="169">
        <v>1.2160120000000001</v>
      </c>
      <c r="Q49" s="228">
        <v>4.1568000000000001E-2</v>
      </c>
      <c r="R49" s="20"/>
      <c r="S49" s="184">
        <v>3.1151770000000001</v>
      </c>
      <c r="T49" s="184">
        <v>0.97530899999999998</v>
      </c>
      <c r="U49" s="184">
        <v>0.167264</v>
      </c>
      <c r="V49" s="127">
        <v>39</v>
      </c>
      <c r="W49" s="154">
        <v>91</v>
      </c>
      <c r="X49" s="154">
        <v>228</v>
      </c>
      <c r="Y49" s="154">
        <v>462</v>
      </c>
      <c r="Z49" s="154">
        <v>201</v>
      </c>
      <c r="AA49" s="100">
        <v>56</v>
      </c>
      <c r="AM49" s="5"/>
    </row>
    <row r="50" spans="1:40" s="168" customFormat="1" x14ac:dyDescent="0.2">
      <c r="A50" s="15" t="s">
        <v>92</v>
      </c>
      <c r="B50" s="15">
        <v>4</v>
      </c>
      <c r="C50" s="120">
        <v>1156</v>
      </c>
      <c r="D50" s="121">
        <v>2401</v>
      </c>
      <c r="E50" s="122">
        <v>2844</v>
      </c>
      <c r="F50" s="128">
        <v>222</v>
      </c>
      <c r="G50" s="129">
        <v>2447</v>
      </c>
      <c r="H50" s="174">
        <v>0.14515733551287291</v>
      </c>
      <c r="I50" s="203"/>
      <c r="J50" s="29"/>
      <c r="K50" s="171">
        <v>2.9071799999999999</v>
      </c>
      <c r="L50" s="171">
        <v>0.98160199999999997</v>
      </c>
      <c r="M50" s="200">
        <v>3.5500999999999998E-2</v>
      </c>
      <c r="N50" s="25"/>
      <c r="O50" s="169">
        <v>3.2640349999999998</v>
      </c>
      <c r="P50" s="169">
        <v>1.13934</v>
      </c>
      <c r="Q50" s="228">
        <v>2.7952999999999999E-2</v>
      </c>
      <c r="R50" s="20"/>
      <c r="S50" s="184">
        <v>3.0860650000000001</v>
      </c>
      <c r="T50" s="184">
        <v>1.0025189999999999</v>
      </c>
      <c r="U50" s="184">
        <v>6.7284999999999998E-2</v>
      </c>
      <c r="V50" s="127">
        <v>52</v>
      </c>
      <c r="W50" s="154">
        <v>85</v>
      </c>
      <c r="X50" s="154">
        <v>287</v>
      </c>
      <c r="Y50" s="154">
        <v>679</v>
      </c>
      <c r="Z50" s="154">
        <v>858</v>
      </c>
      <c r="AA50" s="100">
        <v>264</v>
      </c>
      <c r="AM50" s="5"/>
    </row>
    <row r="51" spans="1:40" s="168" customFormat="1" x14ac:dyDescent="0.2">
      <c r="A51" s="218" t="s">
        <v>92</v>
      </c>
      <c r="B51" s="15">
        <v>5</v>
      </c>
      <c r="C51" s="123">
        <v>251</v>
      </c>
      <c r="D51" s="124">
        <v>854</v>
      </c>
      <c r="E51" s="125">
        <v>2418</v>
      </c>
      <c r="F51" s="130">
        <v>318</v>
      </c>
      <c r="G51" s="131">
        <v>1324</v>
      </c>
      <c r="H51" s="173">
        <v>0.38429003021148034</v>
      </c>
      <c r="I51" s="204"/>
      <c r="J51" s="29"/>
      <c r="K51" s="171">
        <v>3.5020660000000001</v>
      </c>
      <c r="L51" s="171">
        <v>0.73376799999999998</v>
      </c>
      <c r="M51" s="200">
        <v>4.7787999999999997E-2</v>
      </c>
      <c r="N51" s="25"/>
      <c r="O51" s="169">
        <v>3.6826850000000002</v>
      </c>
      <c r="P51" s="169">
        <v>1.0991219999999999</v>
      </c>
      <c r="Q51" s="228">
        <v>3.4000000000000002E-2</v>
      </c>
      <c r="R51" s="20"/>
      <c r="S51" s="184">
        <v>2.672336</v>
      </c>
      <c r="T51" s="184">
        <v>1.085704</v>
      </c>
      <c r="U51" s="184">
        <v>6.0883E-2</v>
      </c>
      <c r="V51" s="95">
        <v>6</v>
      </c>
      <c r="W51" s="155">
        <v>17</v>
      </c>
      <c r="X51" s="155">
        <v>37</v>
      </c>
      <c r="Y51" s="155">
        <v>123</v>
      </c>
      <c r="Z51" s="155">
        <v>361</v>
      </c>
      <c r="AA51" s="101">
        <v>462</v>
      </c>
      <c r="AM51" s="5"/>
    </row>
    <row r="52" spans="1:40" s="168" customFormat="1" x14ac:dyDescent="0.2">
      <c r="A52" s="23" t="s">
        <v>93</v>
      </c>
      <c r="B52" s="17">
        <v>0</v>
      </c>
      <c r="C52" s="117">
        <v>332</v>
      </c>
      <c r="D52" s="118">
        <v>455</v>
      </c>
      <c r="E52" s="119">
        <v>1688</v>
      </c>
      <c r="F52" s="128">
        <v>15</v>
      </c>
      <c r="G52" s="129">
        <v>148</v>
      </c>
      <c r="H52" s="174">
        <v>0.16216216216216217</v>
      </c>
      <c r="I52" s="203"/>
      <c r="J52" s="30"/>
      <c r="K52" s="172">
        <v>3.0247419999999998</v>
      </c>
      <c r="L52" s="172">
        <v>0.88848400000000005</v>
      </c>
      <c r="M52" s="199">
        <v>0.120826</v>
      </c>
      <c r="N52" s="26"/>
      <c r="O52" s="170">
        <v>3.1102129999999999</v>
      </c>
      <c r="P52" s="170">
        <v>1.0181020000000001</v>
      </c>
      <c r="Q52" s="227">
        <v>0.107251</v>
      </c>
      <c r="R52" s="19"/>
      <c r="S52" s="186">
        <v>3.1595040000000001</v>
      </c>
      <c r="T52" s="186">
        <v>0.85611300000000001</v>
      </c>
      <c r="U52" s="186">
        <v>0.13370199999999999</v>
      </c>
      <c r="V52" s="126">
        <v>53</v>
      </c>
      <c r="W52" s="153">
        <v>11</v>
      </c>
      <c r="X52" s="153">
        <v>10</v>
      </c>
      <c r="Y52" s="153">
        <v>24</v>
      </c>
      <c r="Z52" s="153">
        <v>22</v>
      </c>
      <c r="AA52" s="99">
        <v>13</v>
      </c>
      <c r="AM52" s="5"/>
    </row>
    <row r="53" spans="1:40" s="168" customFormat="1" x14ac:dyDescent="0.2">
      <c r="A53" s="15" t="s">
        <v>93</v>
      </c>
      <c r="B53" s="15">
        <v>1</v>
      </c>
      <c r="C53" s="120">
        <v>716</v>
      </c>
      <c r="D53" s="121">
        <v>963</v>
      </c>
      <c r="E53" s="122">
        <v>2076</v>
      </c>
      <c r="F53" s="128">
        <v>7</v>
      </c>
      <c r="G53" s="129">
        <v>152</v>
      </c>
      <c r="H53" s="174">
        <v>7.3684210526315783E-2</v>
      </c>
      <c r="I53" s="203"/>
      <c r="J53" s="29"/>
      <c r="K53" s="171">
        <v>2.452407</v>
      </c>
      <c r="L53" s="171">
        <v>0.947492</v>
      </c>
      <c r="M53" s="200">
        <v>0.12584400000000001</v>
      </c>
      <c r="N53" s="25"/>
      <c r="O53" s="169">
        <v>2.4097819999999999</v>
      </c>
      <c r="P53" s="169">
        <v>1.045342</v>
      </c>
      <c r="Q53" s="228">
        <v>0.112426</v>
      </c>
      <c r="R53" s="20"/>
      <c r="S53" s="184">
        <v>3.1595040000000001</v>
      </c>
      <c r="T53" s="184">
        <v>0.85611300000000001</v>
      </c>
      <c r="U53" s="184">
        <v>0.13370199999999999</v>
      </c>
      <c r="V53" s="127">
        <v>16</v>
      </c>
      <c r="W53" s="154">
        <v>42</v>
      </c>
      <c r="X53" s="154">
        <v>16</v>
      </c>
      <c r="Y53" s="154">
        <v>35</v>
      </c>
      <c r="Z53" s="154">
        <v>29</v>
      </c>
      <c r="AA53" s="100">
        <v>7</v>
      </c>
      <c r="AM53" s="5"/>
    </row>
    <row r="54" spans="1:40" s="168" customFormat="1" x14ac:dyDescent="0.2">
      <c r="A54" s="15" t="s">
        <v>93</v>
      </c>
      <c r="B54" s="15">
        <v>2</v>
      </c>
      <c r="C54" s="120">
        <v>927</v>
      </c>
      <c r="D54" s="121">
        <v>1318</v>
      </c>
      <c r="E54" s="122">
        <v>1584</v>
      </c>
      <c r="F54" s="128">
        <v>19</v>
      </c>
      <c r="G54" s="129">
        <v>341</v>
      </c>
      <c r="H54" s="174">
        <v>8.9149560117302046E-2</v>
      </c>
      <c r="I54" s="203"/>
      <c r="J54" s="29"/>
      <c r="K54" s="171">
        <v>2.5142350000000002</v>
      </c>
      <c r="L54" s="171">
        <v>0.95787800000000001</v>
      </c>
      <c r="M54" s="200">
        <v>9.2613000000000001E-2</v>
      </c>
      <c r="N54" s="25"/>
      <c r="O54" s="169">
        <v>2.7890480000000002</v>
      </c>
      <c r="P54" s="169">
        <v>1.0918859999999999</v>
      </c>
      <c r="Q54" s="228">
        <v>7.4508000000000005E-2</v>
      </c>
      <c r="R54" s="20"/>
      <c r="S54" s="184">
        <v>3.1595040000000001</v>
      </c>
      <c r="T54" s="184">
        <v>0.85611300000000001</v>
      </c>
      <c r="U54" s="184">
        <v>0.13370199999999999</v>
      </c>
      <c r="V54" s="127">
        <v>16</v>
      </c>
      <c r="W54" s="154">
        <v>26</v>
      </c>
      <c r="X54" s="154">
        <v>99</v>
      </c>
      <c r="Y54" s="154">
        <v>98</v>
      </c>
      <c r="Z54" s="154">
        <v>60</v>
      </c>
      <c r="AA54" s="100">
        <v>23</v>
      </c>
      <c r="AM54" s="5"/>
    </row>
    <row r="55" spans="1:40" s="168" customFormat="1" x14ac:dyDescent="0.2">
      <c r="A55" s="15" t="s">
        <v>93</v>
      </c>
      <c r="B55" s="15">
        <v>3</v>
      </c>
      <c r="C55" s="120">
        <v>1385</v>
      </c>
      <c r="D55" s="121">
        <v>2207</v>
      </c>
      <c r="E55" s="122">
        <v>2714</v>
      </c>
      <c r="F55" s="128">
        <v>62</v>
      </c>
      <c r="G55" s="129">
        <v>840</v>
      </c>
      <c r="H55" s="174">
        <v>0.1180952380952381</v>
      </c>
      <c r="I55" s="203"/>
      <c r="J55" s="29"/>
      <c r="K55" s="171">
        <v>2.6122640000000001</v>
      </c>
      <c r="L55" s="171">
        <v>0.97910399999999997</v>
      </c>
      <c r="M55" s="200">
        <v>7.0513999999999993E-2</v>
      </c>
      <c r="N55" s="25"/>
      <c r="O55" s="169">
        <v>3.0425659999999999</v>
      </c>
      <c r="P55" s="169">
        <v>1.3192029999999999</v>
      </c>
      <c r="Q55" s="228">
        <v>5.2235999999999998E-2</v>
      </c>
      <c r="R55" s="20"/>
      <c r="S55" s="184">
        <v>3.0932900000000001</v>
      </c>
      <c r="T55" s="184">
        <v>1.1412370000000001</v>
      </c>
      <c r="U55" s="184">
        <v>0.14493700000000001</v>
      </c>
      <c r="V55" s="127">
        <v>21</v>
      </c>
      <c r="W55" s="154">
        <v>51</v>
      </c>
      <c r="X55" s="154">
        <v>96</v>
      </c>
      <c r="Y55" s="154">
        <v>358</v>
      </c>
      <c r="Z55" s="154">
        <v>196</v>
      </c>
      <c r="AA55" s="100">
        <v>56</v>
      </c>
      <c r="AM55" s="5"/>
    </row>
    <row r="56" spans="1:40" s="168" customFormat="1" x14ac:dyDescent="0.2">
      <c r="A56" s="15" t="s">
        <v>93</v>
      </c>
      <c r="B56" s="15">
        <v>4</v>
      </c>
      <c r="C56" s="120">
        <v>894</v>
      </c>
      <c r="D56" s="121">
        <v>2197</v>
      </c>
      <c r="E56" s="122">
        <v>3855</v>
      </c>
      <c r="F56" s="128">
        <v>331</v>
      </c>
      <c r="G56" s="129">
        <v>2262</v>
      </c>
      <c r="H56" s="174">
        <v>0.23412908930150311</v>
      </c>
      <c r="I56" s="203"/>
      <c r="J56" s="29"/>
      <c r="K56" s="171">
        <v>2.992111</v>
      </c>
      <c r="L56" s="171">
        <v>0.85714000000000001</v>
      </c>
      <c r="M56" s="200">
        <v>3.1786000000000002E-2</v>
      </c>
      <c r="N56" s="25"/>
      <c r="O56" s="169">
        <v>3.2507259999999998</v>
      </c>
      <c r="P56" s="169">
        <v>1.0368409999999999</v>
      </c>
      <c r="Q56" s="228">
        <v>2.631E-2</v>
      </c>
      <c r="R56" s="20"/>
      <c r="S56" s="184">
        <v>3.0438519999999998</v>
      </c>
      <c r="T56" s="184">
        <v>0.99111800000000005</v>
      </c>
      <c r="U56" s="184">
        <v>5.4476999999999998E-2</v>
      </c>
      <c r="V56" s="127">
        <v>31</v>
      </c>
      <c r="W56" s="154">
        <v>55</v>
      </c>
      <c r="X56" s="154">
        <v>182</v>
      </c>
      <c r="Y56" s="154">
        <v>552</v>
      </c>
      <c r="Z56" s="154">
        <v>817</v>
      </c>
      <c r="AA56" s="100">
        <v>294</v>
      </c>
      <c r="AM56" s="5"/>
    </row>
    <row r="57" spans="1:40" s="168" customFormat="1" x14ac:dyDescent="0.2">
      <c r="A57" s="219" t="s">
        <v>93</v>
      </c>
      <c r="B57" s="18">
        <v>5</v>
      </c>
      <c r="C57" s="123">
        <v>250</v>
      </c>
      <c r="D57" s="124">
        <v>824</v>
      </c>
      <c r="E57" s="125">
        <v>3498</v>
      </c>
      <c r="F57" s="130">
        <v>468</v>
      </c>
      <c r="G57" s="131">
        <v>1285</v>
      </c>
      <c r="H57" s="173">
        <v>0.58272373540856026</v>
      </c>
      <c r="I57" s="204"/>
      <c r="J57" s="187"/>
      <c r="K57" s="188">
        <v>3.2471809999999999</v>
      </c>
      <c r="L57" s="188">
        <v>0.93508199999999997</v>
      </c>
      <c r="M57" s="201">
        <v>3.9560999999999999E-2</v>
      </c>
      <c r="N57" s="189"/>
      <c r="O57" s="190">
        <v>3.5334880000000002</v>
      </c>
      <c r="P57" s="190">
        <v>0.88461400000000001</v>
      </c>
      <c r="Q57" s="229">
        <v>3.3367000000000001E-2</v>
      </c>
      <c r="R57" s="21"/>
      <c r="S57" s="185">
        <v>2.768589</v>
      </c>
      <c r="T57" s="185">
        <v>1.031793</v>
      </c>
      <c r="U57" s="185">
        <v>4.7695000000000001E-2</v>
      </c>
      <c r="V57" s="95">
        <v>7</v>
      </c>
      <c r="W57" s="155">
        <v>7</v>
      </c>
      <c r="X57" s="155">
        <v>25</v>
      </c>
      <c r="Y57" s="155">
        <v>66</v>
      </c>
      <c r="Z57" s="155">
        <v>299</v>
      </c>
      <c r="AA57" s="101">
        <v>413</v>
      </c>
      <c r="AM57" s="5"/>
    </row>
    <row r="58" spans="1:40" ht="15" customHeight="1" x14ac:dyDescent="0.2">
      <c r="AK58" s="168"/>
      <c r="AL58" s="168"/>
      <c r="AN58" s="168"/>
    </row>
    <row r="61" spans="1:40" ht="18.75" thickBot="1" x14ac:dyDescent="0.3">
      <c r="A61" s="202" t="s">
        <v>8</v>
      </c>
    </row>
    <row r="62" spans="1:40" s="168" customFormat="1" ht="30.75" customHeight="1" x14ac:dyDescent="0.25">
      <c r="A62" s="90"/>
      <c r="B62" s="214"/>
      <c r="C62" s="360" t="s">
        <v>13</v>
      </c>
      <c r="D62" s="361"/>
      <c r="E62" s="361"/>
      <c r="F62" s="365"/>
      <c r="G62" s="386" t="s">
        <v>111</v>
      </c>
      <c r="H62" s="387"/>
      <c r="I62" s="387"/>
      <c r="J62" s="388"/>
      <c r="K62" s="383" t="s">
        <v>114</v>
      </c>
      <c r="L62" s="384"/>
      <c r="M62" s="385"/>
      <c r="N62" s="378" t="s">
        <v>16</v>
      </c>
      <c r="O62" s="379"/>
      <c r="P62" s="379"/>
      <c r="Q62" s="379"/>
      <c r="R62" s="379"/>
      <c r="S62" s="380"/>
      <c r="T62" s="360" t="s">
        <v>14</v>
      </c>
      <c r="U62" s="361"/>
      <c r="V62" s="362"/>
      <c r="AM62" s="5"/>
    </row>
    <row r="63" spans="1:40" s="168" customFormat="1" ht="30" x14ac:dyDescent="0.25">
      <c r="A63" s="50" t="s">
        <v>6</v>
      </c>
      <c r="B63" s="215" t="s">
        <v>137</v>
      </c>
      <c r="C63" s="55" t="s">
        <v>89</v>
      </c>
      <c r="D63" s="56" t="s">
        <v>38</v>
      </c>
      <c r="E63" s="56" t="s">
        <v>87</v>
      </c>
      <c r="F63" s="57"/>
      <c r="G63" s="239"/>
      <c r="H63" s="239" t="s">
        <v>110</v>
      </c>
      <c r="I63" s="239" t="s">
        <v>94</v>
      </c>
      <c r="J63" s="235" t="s">
        <v>113</v>
      </c>
      <c r="K63" s="243"/>
      <c r="L63" s="246" t="s">
        <v>80</v>
      </c>
      <c r="M63" s="247" t="s">
        <v>115</v>
      </c>
      <c r="N63" s="278" t="s">
        <v>24</v>
      </c>
      <c r="O63" s="278" t="s">
        <v>25</v>
      </c>
      <c r="P63" s="278" t="s">
        <v>26</v>
      </c>
      <c r="Q63" s="278" t="s">
        <v>27</v>
      </c>
      <c r="R63" s="278" t="s">
        <v>28</v>
      </c>
      <c r="S63" s="279" t="s">
        <v>29</v>
      </c>
      <c r="T63" s="280" t="s">
        <v>120</v>
      </c>
      <c r="U63" s="281" t="s">
        <v>15</v>
      </c>
      <c r="V63" s="281" t="s">
        <v>121</v>
      </c>
      <c r="AM63" s="5"/>
    </row>
    <row r="64" spans="1:40" s="168" customFormat="1" x14ac:dyDescent="0.2">
      <c r="A64" s="216" t="s">
        <v>90</v>
      </c>
      <c r="B64" s="17">
        <v>0</v>
      </c>
      <c r="C64" s="145">
        <v>1</v>
      </c>
      <c r="D64" s="147">
        <v>542</v>
      </c>
      <c r="E64" s="166">
        <f>C64/D64</f>
        <v>1.8450184501845018E-3</v>
      </c>
      <c r="F64" s="137"/>
      <c r="G64" s="35"/>
      <c r="H64" s="237">
        <v>2.7693020000000002</v>
      </c>
      <c r="I64" s="237">
        <v>1.2129479999999999</v>
      </c>
      <c r="J64" s="232">
        <v>0.104394</v>
      </c>
      <c r="K64" s="244"/>
      <c r="L64" s="244">
        <v>3.1026134564886398E-2</v>
      </c>
      <c r="M64" s="240">
        <v>1.3362403828205899E-3</v>
      </c>
      <c r="N64" s="282">
        <v>100</v>
      </c>
      <c r="O64" s="282">
        <v>224</v>
      </c>
      <c r="P64" s="282">
        <v>154</v>
      </c>
      <c r="Q64" s="282">
        <v>53</v>
      </c>
      <c r="R64" s="282">
        <v>9</v>
      </c>
      <c r="S64" s="283">
        <v>1</v>
      </c>
      <c r="T64" s="142">
        <v>522</v>
      </c>
      <c r="U64" s="143">
        <v>1</v>
      </c>
      <c r="V64" s="143">
        <v>4</v>
      </c>
      <c r="AM64" s="5"/>
    </row>
    <row r="65" spans="1:39" s="168" customFormat="1" x14ac:dyDescent="0.2">
      <c r="A65" s="217" t="s">
        <v>90</v>
      </c>
      <c r="B65" s="15">
        <v>1</v>
      </c>
      <c r="C65" s="145">
        <v>5</v>
      </c>
      <c r="D65" s="147">
        <v>1432</v>
      </c>
      <c r="E65" s="166">
        <f>C65/D65</f>
        <v>3.4916201117318434E-3</v>
      </c>
      <c r="F65" s="137"/>
      <c r="G65" s="36"/>
      <c r="H65" s="237">
        <v>2.7693020000000002</v>
      </c>
      <c r="I65" s="237">
        <v>1.2129479999999999</v>
      </c>
      <c r="J65" s="233">
        <v>0.104394</v>
      </c>
      <c r="K65" s="243"/>
      <c r="L65" s="243">
        <v>3.08477209452683E-2</v>
      </c>
      <c r="M65" s="241">
        <v>8.18040286767261E-4</v>
      </c>
      <c r="N65" s="282">
        <v>189</v>
      </c>
      <c r="O65" s="282">
        <v>683</v>
      </c>
      <c r="P65" s="282">
        <v>394</v>
      </c>
      <c r="Q65" s="282">
        <v>143</v>
      </c>
      <c r="R65" s="282">
        <v>12</v>
      </c>
      <c r="S65" s="283">
        <v>6</v>
      </c>
      <c r="T65" s="142">
        <v>1897</v>
      </c>
      <c r="U65" s="143">
        <v>4</v>
      </c>
      <c r="V65" s="143">
        <v>83</v>
      </c>
      <c r="AM65" s="5"/>
    </row>
    <row r="66" spans="1:39" s="168" customFormat="1" x14ac:dyDescent="0.2">
      <c r="A66" s="217" t="s">
        <v>90</v>
      </c>
      <c r="B66" s="15">
        <v>2</v>
      </c>
      <c r="C66" s="145">
        <v>6</v>
      </c>
      <c r="D66" s="147">
        <v>1880</v>
      </c>
      <c r="E66" s="166">
        <f t="shared" ref="E66:E87" si="3">C66/D66</f>
        <v>3.1914893617021275E-3</v>
      </c>
      <c r="F66" s="137"/>
      <c r="G66" s="36"/>
      <c r="H66" s="237">
        <v>2.7693020000000002</v>
      </c>
      <c r="I66" s="237">
        <v>1.2129479999999999</v>
      </c>
      <c r="J66" s="233">
        <v>0.104394</v>
      </c>
      <c r="K66" s="243"/>
      <c r="L66" s="243">
        <v>2.96669404874523E-2</v>
      </c>
      <c r="M66" s="241">
        <v>6.8673398473514198E-4</v>
      </c>
      <c r="N66" s="282">
        <v>175</v>
      </c>
      <c r="O66" s="282">
        <v>677</v>
      </c>
      <c r="P66" s="282">
        <v>687</v>
      </c>
      <c r="Q66" s="282">
        <v>292</v>
      </c>
      <c r="R66" s="282">
        <v>40</v>
      </c>
      <c r="S66" s="283">
        <v>3</v>
      </c>
      <c r="T66" s="142">
        <v>1534</v>
      </c>
      <c r="U66" s="143">
        <v>7</v>
      </c>
      <c r="V66" s="143">
        <v>262</v>
      </c>
      <c r="AM66" s="5"/>
    </row>
    <row r="67" spans="1:39" s="168" customFormat="1" x14ac:dyDescent="0.2">
      <c r="A67" s="217" t="s">
        <v>90</v>
      </c>
      <c r="B67" s="15">
        <v>3</v>
      </c>
      <c r="C67" s="145">
        <v>12</v>
      </c>
      <c r="D67" s="147">
        <v>1542</v>
      </c>
      <c r="E67" s="166">
        <f t="shared" si="3"/>
        <v>7.7821011673151752E-3</v>
      </c>
      <c r="F67" s="137"/>
      <c r="G67" s="36"/>
      <c r="H67" s="237">
        <v>2.7693020000000002</v>
      </c>
      <c r="I67" s="237">
        <v>1.2129479999999999</v>
      </c>
      <c r="J67" s="233">
        <v>0.104394</v>
      </c>
      <c r="K67" s="243"/>
      <c r="L67" s="243">
        <v>2.6756767122034401E-2</v>
      </c>
      <c r="M67" s="241">
        <v>6.8488597860122196E-4</v>
      </c>
      <c r="N67" s="282">
        <v>62</v>
      </c>
      <c r="O67" s="282">
        <v>365</v>
      </c>
      <c r="P67" s="282">
        <v>542</v>
      </c>
      <c r="Q67" s="282">
        <v>477</v>
      </c>
      <c r="R67" s="282">
        <v>79</v>
      </c>
      <c r="S67" s="283">
        <v>5</v>
      </c>
      <c r="T67" s="142">
        <v>818</v>
      </c>
      <c r="U67" s="143">
        <v>15</v>
      </c>
      <c r="V67" s="143">
        <v>251</v>
      </c>
      <c r="AM67" s="5"/>
    </row>
    <row r="68" spans="1:39" s="168" customFormat="1" x14ac:dyDescent="0.2">
      <c r="A68" s="217" t="s">
        <v>90</v>
      </c>
      <c r="B68" s="15">
        <v>4</v>
      </c>
      <c r="C68" s="145">
        <v>8</v>
      </c>
      <c r="D68" s="147">
        <v>826</v>
      </c>
      <c r="E68" s="166">
        <f t="shared" si="3"/>
        <v>9.6852300242130755E-3</v>
      </c>
      <c r="F68" s="137"/>
      <c r="G68" s="36"/>
      <c r="H68" s="237">
        <v>2.7693020000000002</v>
      </c>
      <c r="I68" s="237">
        <v>1.2129479999999999</v>
      </c>
      <c r="J68" s="233">
        <v>0.104394</v>
      </c>
      <c r="K68" s="243"/>
      <c r="L68" s="243">
        <v>2.3581493039402001E-2</v>
      </c>
      <c r="M68" s="241">
        <v>8.2402973812257803E-4</v>
      </c>
      <c r="N68" s="282">
        <v>12</v>
      </c>
      <c r="O68" s="282">
        <v>77</v>
      </c>
      <c r="P68" s="282">
        <v>170</v>
      </c>
      <c r="Q68" s="282">
        <v>282</v>
      </c>
      <c r="R68" s="282">
        <v>245</v>
      </c>
      <c r="S68" s="283">
        <v>32</v>
      </c>
      <c r="T68" s="142">
        <v>211</v>
      </c>
      <c r="U68" s="143">
        <v>28</v>
      </c>
      <c r="V68" s="143">
        <v>82</v>
      </c>
      <c r="AM68" s="5"/>
    </row>
    <row r="69" spans="1:39" s="168" customFormat="1" x14ac:dyDescent="0.2">
      <c r="A69" s="54" t="s">
        <v>90</v>
      </c>
      <c r="B69" s="15">
        <v>5</v>
      </c>
      <c r="C69" s="146">
        <v>6</v>
      </c>
      <c r="D69" s="148">
        <v>64</v>
      </c>
      <c r="E69" s="167">
        <f t="shared" si="3"/>
        <v>9.375E-2</v>
      </c>
      <c r="F69" s="138"/>
      <c r="G69" s="36"/>
      <c r="H69" s="237">
        <v>2.7693020000000002</v>
      </c>
      <c r="I69" s="237">
        <v>1.2129479999999999</v>
      </c>
      <c r="J69" s="233">
        <v>0.104394</v>
      </c>
      <c r="K69" s="243"/>
      <c r="L69" s="243">
        <v>2.11950700811579E-2</v>
      </c>
      <c r="M69" s="241">
        <v>2.7768377401011799E-3</v>
      </c>
      <c r="N69" s="282">
        <v>1</v>
      </c>
      <c r="O69" s="282">
        <v>1</v>
      </c>
      <c r="P69" s="282">
        <v>4</v>
      </c>
      <c r="Q69" s="282">
        <v>9</v>
      </c>
      <c r="R69" s="282">
        <v>26</v>
      </c>
      <c r="S69" s="283">
        <v>17</v>
      </c>
      <c r="T69" s="284">
        <v>27</v>
      </c>
      <c r="U69" s="285">
        <v>14</v>
      </c>
      <c r="V69" s="285">
        <v>7</v>
      </c>
      <c r="AM69" s="5"/>
    </row>
    <row r="70" spans="1:39" s="168" customFormat="1" x14ac:dyDescent="0.2">
      <c r="A70" s="217" t="s">
        <v>91</v>
      </c>
      <c r="B70" s="17">
        <v>0</v>
      </c>
      <c r="C70" s="145">
        <v>1</v>
      </c>
      <c r="D70" s="147">
        <v>542</v>
      </c>
      <c r="E70" s="166">
        <f t="shared" si="3"/>
        <v>1.8450184501845018E-3</v>
      </c>
      <c r="F70" s="137"/>
      <c r="G70" s="35"/>
      <c r="H70" s="236">
        <v>2.7693020000000002</v>
      </c>
      <c r="I70" s="236">
        <v>1.2129479999999999</v>
      </c>
      <c r="J70" s="232">
        <v>0.104394</v>
      </c>
      <c r="K70" s="244"/>
      <c r="L70" s="244">
        <v>3.1026134564886398E-2</v>
      </c>
      <c r="M70" s="240">
        <v>1.3362403828205899E-3</v>
      </c>
      <c r="N70" s="286">
        <v>100</v>
      </c>
      <c r="O70" s="286">
        <v>224</v>
      </c>
      <c r="P70" s="286">
        <v>154</v>
      </c>
      <c r="Q70" s="286">
        <v>53</v>
      </c>
      <c r="R70" s="286">
        <v>9</v>
      </c>
      <c r="S70" s="287">
        <v>1</v>
      </c>
      <c r="T70" s="139">
        <v>522</v>
      </c>
      <c r="U70" s="140">
        <v>1</v>
      </c>
      <c r="V70" s="140">
        <v>4</v>
      </c>
      <c r="AM70" s="5"/>
    </row>
    <row r="71" spans="1:39" s="168" customFormat="1" x14ac:dyDescent="0.2">
      <c r="A71" s="217" t="s">
        <v>91</v>
      </c>
      <c r="B71" s="15">
        <v>1</v>
      </c>
      <c r="C71" s="145">
        <v>5</v>
      </c>
      <c r="D71" s="147">
        <v>1432</v>
      </c>
      <c r="E71" s="166">
        <f t="shared" si="3"/>
        <v>3.4916201117318434E-3</v>
      </c>
      <c r="F71" s="137"/>
      <c r="G71" s="36"/>
      <c r="H71" s="237">
        <v>2.7693020000000002</v>
      </c>
      <c r="I71" s="237">
        <v>1.2129479999999999</v>
      </c>
      <c r="J71" s="233">
        <v>0.104394</v>
      </c>
      <c r="K71" s="243"/>
      <c r="L71" s="243">
        <v>3.08477209452683E-2</v>
      </c>
      <c r="M71" s="241">
        <v>8.18040286767261E-4</v>
      </c>
      <c r="N71" s="282">
        <v>189</v>
      </c>
      <c r="O71" s="282">
        <v>683</v>
      </c>
      <c r="P71" s="282">
        <v>394</v>
      </c>
      <c r="Q71" s="282">
        <v>143</v>
      </c>
      <c r="R71" s="282">
        <v>12</v>
      </c>
      <c r="S71" s="283">
        <v>6</v>
      </c>
      <c r="T71" s="142">
        <v>1897</v>
      </c>
      <c r="U71" s="143">
        <v>4</v>
      </c>
      <c r="V71" s="143">
        <v>83</v>
      </c>
      <c r="AM71" s="5"/>
    </row>
    <row r="72" spans="1:39" s="168" customFormat="1" x14ac:dyDescent="0.2">
      <c r="A72" s="217" t="s">
        <v>91</v>
      </c>
      <c r="B72" s="15">
        <v>2</v>
      </c>
      <c r="C72" s="145">
        <v>6</v>
      </c>
      <c r="D72" s="147">
        <v>1880</v>
      </c>
      <c r="E72" s="166">
        <f t="shared" si="3"/>
        <v>3.1914893617021275E-3</v>
      </c>
      <c r="F72" s="137"/>
      <c r="G72" s="36"/>
      <c r="H72" s="237">
        <v>2.7693020000000002</v>
      </c>
      <c r="I72" s="237">
        <v>1.2129479999999999</v>
      </c>
      <c r="J72" s="233">
        <v>0.104394</v>
      </c>
      <c r="K72" s="243"/>
      <c r="L72" s="243">
        <v>2.96669404874523E-2</v>
      </c>
      <c r="M72" s="241">
        <v>6.8673398473514198E-4</v>
      </c>
      <c r="N72" s="282">
        <v>175</v>
      </c>
      <c r="O72" s="282">
        <v>677</v>
      </c>
      <c r="P72" s="282">
        <v>687</v>
      </c>
      <c r="Q72" s="282">
        <v>292</v>
      </c>
      <c r="R72" s="282">
        <v>40</v>
      </c>
      <c r="S72" s="283">
        <v>3</v>
      </c>
      <c r="T72" s="142">
        <v>1534</v>
      </c>
      <c r="U72" s="143">
        <v>7</v>
      </c>
      <c r="V72" s="143">
        <v>262</v>
      </c>
      <c r="AM72" s="5"/>
    </row>
    <row r="73" spans="1:39" s="168" customFormat="1" x14ac:dyDescent="0.2">
      <c r="A73" s="217" t="s">
        <v>91</v>
      </c>
      <c r="B73" s="15">
        <v>3</v>
      </c>
      <c r="C73" s="145">
        <v>12</v>
      </c>
      <c r="D73" s="147">
        <v>1542</v>
      </c>
      <c r="E73" s="166">
        <f t="shared" si="3"/>
        <v>7.7821011673151752E-3</v>
      </c>
      <c r="F73" s="137"/>
      <c r="G73" s="36"/>
      <c r="H73" s="237">
        <v>2.7693020000000002</v>
      </c>
      <c r="I73" s="237">
        <v>1.2129479999999999</v>
      </c>
      <c r="J73" s="233">
        <v>0.104394</v>
      </c>
      <c r="K73" s="243"/>
      <c r="L73" s="243">
        <v>2.6756767122034401E-2</v>
      </c>
      <c r="M73" s="241">
        <v>6.8488597860122196E-4</v>
      </c>
      <c r="N73" s="282">
        <v>62</v>
      </c>
      <c r="O73" s="282">
        <v>365</v>
      </c>
      <c r="P73" s="282">
        <v>542</v>
      </c>
      <c r="Q73" s="282">
        <v>477</v>
      </c>
      <c r="R73" s="282">
        <v>79</v>
      </c>
      <c r="S73" s="283">
        <v>5</v>
      </c>
      <c r="T73" s="142">
        <v>818</v>
      </c>
      <c r="U73" s="143">
        <v>15</v>
      </c>
      <c r="V73" s="143">
        <v>251</v>
      </c>
      <c r="AM73" s="5"/>
    </row>
    <row r="74" spans="1:39" s="168" customFormat="1" x14ac:dyDescent="0.2">
      <c r="A74" s="217" t="s">
        <v>91</v>
      </c>
      <c r="B74" s="15">
        <v>4</v>
      </c>
      <c r="C74" s="145">
        <v>8</v>
      </c>
      <c r="D74" s="147">
        <v>826</v>
      </c>
      <c r="E74" s="166">
        <f t="shared" si="3"/>
        <v>9.6852300242130755E-3</v>
      </c>
      <c r="F74" s="137"/>
      <c r="G74" s="36"/>
      <c r="H74" s="237">
        <v>2.7693020000000002</v>
      </c>
      <c r="I74" s="237">
        <v>1.2129479999999999</v>
      </c>
      <c r="J74" s="233">
        <v>0.104394</v>
      </c>
      <c r="K74" s="243"/>
      <c r="L74" s="243">
        <v>2.3581493039402001E-2</v>
      </c>
      <c r="M74" s="241">
        <v>8.2402973812257803E-4</v>
      </c>
      <c r="N74" s="282">
        <v>12</v>
      </c>
      <c r="O74" s="282">
        <v>77</v>
      </c>
      <c r="P74" s="282">
        <v>170</v>
      </c>
      <c r="Q74" s="282">
        <v>282</v>
      </c>
      <c r="R74" s="282">
        <v>245</v>
      </c>
      <c r="S74" s="283">
        <v>32</v>
      </c>
      <c r="T74" s="142">
        <v>211</v>
      </c>
      <c r="U74" s="143">
        <v>28</v>
      </c>
      <c r="V74" s="143">
        <v>82</v>
      </c>
      <c r="AM74" s="5"/>
    </row>
    <row r="75" spans="1:39" s="168" customFormat="1" x14ac:dyDescent="0.2">
      <c r="A75" s="218" t="s">
        <v>91</v>
      </c>
      <c r="B75" s="15">
        <v>5</v>
      </c>
      <c r="C75" s="146">
        <v>6</v>
      </c>
      <c r="D75" s="148">
        <v>64</v>
      </c>
      <c r="E75" s="167">
        <f t="shared" si="3"/>
        <v>9.375E-2</v>
      </c>
      <c r="F75" s="138"/>
      <c r="G75" s="36"/>
      <c r="H75" s="237">
        <v>2.7693020000000002</v>
      </c>
      <c r="I75" s="237">
        <v>1.2129479999999999</v>
      </c>
      <c r="J75" s="233">
        <v>0.104394</v>
      </c>
      <c r="K75" s="243"/>
      <c r="L75" s="243">
        <v>2.11950700811579E-2</v>
      </c>
      <c r="M75" s="241">
        <v>2.7768377401011799E-3</v>
      </c>
      <c r="N75" s="282">
        <v>1</v>
      </c>
      <c r="O75" s="282">
        <v>1</v>
      </c>
      <c r="P75" s="282">
        <v>4</v>
      </c>
      <c r="Q75" s="282">
        <v>9</v>
      </c>
      <c r="R75" s="282">
        <v>26</v>
      </c>
      <c r="S75" s="283">
        <v>17</v>
      </c>
      <c r="T75" s="284">
        <v>27</v>
      </c>
      <c r="U75" s="285">
        <v>14</v>
      </c>
      <c r="V75" s="285">
        <v>7</v>
      </c>
      <c r="AM75" s="5"/>
    </row>
    <row r="76" spans="1:39" s="168" customFormat="1" x14ac:dyDescent="0.2">
      <c r="A76" s="23" t="s">
        <v>92</v>
      </c>
      <c r="B76" s="17">
        <v>0</v>
      </c>
      <c r="C76" s="145">
        <v>1</v>
      </c>
      <c r="D76" s="147">
        <v>377</v>
      </c>
      <c r="E76" s="166">
        <f t="shared" si="3"/>
        <v>2.6525198938992041E-3</v>
      </c>
      <c r="F76" s="137"/>
      <c r="G76" s="35"/>
      <c r="H76" s="236">
        <v>2.7693020000000002</v>
      </c>
      <c r="I76" s="236">
        <v>1.2129479999999999</v>
      </c>
      <c r="J76" s="232">
        <v>0.104394</v>
      </c>
      <c r="K76" s="245"/>
      <c r="L76" s="244">
        <v>3.60500375394502E-2</v>
      </c>
      <c r="M76" s="240">
        <v>1.8601821982889399E-3</v>
      </c>
      <c r="N76" s="286">
        <v>56</v>
      </c>
      <c r="O76" s="286">
        <v>156</v>
      </c>
      <c r="P76" s="286">
        <v>104</v>
      </c>
      <c r="Q76" s="286">
        <v>48</v>
      </c>
      <c r="R76" s="286">
        <v>11</v>
      </c>
      <c r="S76" s="287">
        <v>1</v>
      </c>
      <c r="T76" s="139">
        <v>469</v>
      </c>
      <c r="U76" s="140">
        <v>5</v>
      </c>
      <c r="V76" s="140">
        <v>3</v>
      </c>
      <c r="AM76" s="5"/>
    </row>
    <row r="77" spans="1:39" s="168" customFormat="1" x14ac:dyDescent="0.2">
      <c r="A77" s="15" t="s">
        <v>92</v>
      </c>
      <c r="B77" s="15">
        <v>1</v>
      </c>
      <c r="C77" s="145">
        <v>7</v>
      </c>
      <c r="D77" s="147">
        <v>1096</v>
      </c>
      <c r="E77" s="166">
        <f t="shared" si="3"/>
        <v>6.3868613138686131E-3</v>
      </c>
      <c r="F77" s="137"/>
      <c r="G77" s="36"/>
      <c r="H77" s="237">
        <v>2.7693020000000002</v>
      </c>
      <c r="I77" s="237">
        <v>1.2129479999999999</v>
      </c>
      <c r="J77" s="233">
        <v>0.104394</v>
      </c>
      <c r="K77" s="243"/>
      <c r="L77" s="243">
        <v>3.4770657087153697E-2</v>
      </c>
      <c r="M77" s="241">
        <v>1.0552091351111099E-3</v>
      </c>
      <c r="N77" s="282">
        <v>149</v>
      </c>
      <c r="O77" s="282">
        <v>459</v>
      </c>
      <c r="P77" s="282">
        <v>300</v>
      </c>
      <c r="Q77" s="282">
        <v>149</v>
      </c>
      <c r="R77" s="282">
        <v>25</v>
      </c>
      <c r="S77" s="283">
        <v>7</v>
      </c>
      <c r="T77" s="142">
        <v>1651</v>
      </c>
      <c r="U77" s="143">
        <v>12</v>
      </c>
      <c r="V77" s="143">
        <v>67</v>
      </c>
      <c r="AM77" s="5"/>
    </row>
    <row r="78" spans="1:39" s="168" customFormat="1" x14ac:dyDescent="0.2">
      <c r="A78" s="15" t="s">
        <v>92</v>
      </c>
      <c r="B78" s="15">
        <v>2</v>
      </c>
      <c r="C78" s="145">
        <v>12</v>
      </c>
      <c r="D78" s="147">
        <v>1596</v>
      </c>
      <c r="E78" s="166">
        <f t="shared" si="3"/>
        <v>7.5187969924812026E-3</v>
      </c>
      <c r="F78" s="137"/>
      <c r="G78" s="36"/>
      <c r="H78" s="237">
        <v>2.7693020000000002</v>
      </c>
      <c r="I78" s="237">
        <v>1.2129479999999999</v>
      </c>
      <c r="J78" s="233">
        <v>0.104394</v>
      </c>
      <c r="K78" s="243"/>
      <c r="L78" s="243">
        <v>3.2893638506281797E-2</v>
      </c>
      <c r="M78" s="241">
        <v>8.2886469290028002E-4</v>
      </c>
      <c r="N78" s="282">
        <v>166</v>
      </c>
      <c r="O78" s="282">
        <v>588</v>
      </c>
      <c r="P78" s="282">
        <v>508</v>
      </c>
      <c r="Q78" s="282">
        <v>268</v>
      </c>
      <c r="R78" s="282">
        <v>48</v>
      </c>
      <c r="S78" s="283">
        <v>6</v>
      </c>
      <c r="T78" s="142">
        <v>1382</v>
      </c>
      <c r="U78" s="143">
        <v>8</v>
      </c>
      <c r="V78" s="143">
        <v>166</v>
      </c>
      <c r="AM78" s="5"/>
    </row>
    <row r="79" spans="1:39" s="168" customFormat="1" x14ac:dyDescent="0.2">
      <c r="A79" s="15" t="s">
        <v>92</v>
      </c>
      <c r="B79" s="15">
        <v>3</v>
      </c>
      <c r="C79" s="145">
        <v>19</v>
      </c>
      <c r="D79" s="147">
        <v>2024</v>
      </c>
      <c r="E79" s="166">
        <f t="shared" si="3"/>
        <v>9.3873517786561261E-3</v>
      </c>
      <c r="F79" s="137"/>
      <c r="G79" s="36"/>
      <c r="H79" s="237">
        <v>2.7693020000000002</v>
      </c>
      <c r="I79" s="237">
        <v>1.2129479999999999</v>
      </c>
      <c r="J79" s="233">
        <v>0.104394</v>
      </c>
      <c r="K79" s="243"/>
      <c r="L79" s="243">
        <v>3.0466078660554698E-2</v>
      </c>
      <c r="M79" s="241">
        <v>6.8135958339064599E-4</v>
      </c>
      <c r="N79" s="282">
        <v>97</v>
      </c>
      <c r="O79" s="282">
        <v>467</v>
      </c>
      <c r="P79" s="282">
        <v>582</v>
      </c>
      <c r="Q79" s="282">
        <v>691</v>
      </c>
      <c r="R79" s="282">
        <v>156</v>
      </c>
      <c r="S79" s="283">
        <v>12</v>
      </c>
      <c r="T79" s="142">
        <v>1034</v>
      </c>
      <c r="U79" s="143">
        <v>70</v>
      </c>
      <c r="V79" s="143">
        <v>218</v>
      </c>
      <c r="AM79" s="5"/>
    </row>
    <row r="80" spans="1:39" s="168" customFormat="1" x14ac:dyDescent="0.2">
      <c r="A80" s="15" t="s">
        <v>92</v>
      </c>
      <c r="B80" s="15">
        <v>4</v>
      </c>
      <c r="C80" s="145">
        <v>25</v>
      </c>
      <c r="D80" s="147">
        <v>986</v>
      </c>
      <c r="E80" s="166">
        <f t="shared" si="3"/>
        <v>2.5354969574036511E-2</v>
      </c>
      <c r="F80" s="137"/>
      <c r="G80" s="36"/>
      <c r="H80" s="237">
        <v>2.7693020000000002</v>
      </c>
      <c r="I80" s="237">
        <v>1.2129479999999999</v>
      </c>
      <c r="J80" s="233">
        <v>0.104394</v>
      </c>
      <c r="K80" s="243"/>
      <c r="L80" s="243">
        <v>2.8590021734082999E-2</v>
      </c>
      <c r="M80" s="241">
        <v>9.2208886243198395E-4</v>
      </c>
      <c r="N80" s="282">
        <v>13</v>
      </c>
      <c r="O80" s="282">
        <v>86</v>
      </c>
      <c r="P80" s="282">
        <v>145</v>
      </c>
      <c r="Q80" s="282">
        <v>326</v>
      </c>
      <c r="R80" s="282">
        <v>349</v>
      </c>
      <c r="S80" s="283">
        <v>42</v>
      </c>
      <c r="T80" s="142">
        <v>280</v>
      </c>
      <c r="U80" s="143">
        <v>149</v>
      </c>
      <c r="V80" s="143">
        <v>106</v>
      </c>
      <c r="AM80" s="5"/>
    </row>
    <row r="81" spans="1:39" s="168" customFormat="1" x14ac:dyDescent="0.2">
      <c r="A81" s="218" t="s">
        <v>92</v>
      </c>
      <c r="B81" s="15">
        <v>5</v>
      </c>
      <c r="C81" s="146">
        <v>33</v>
      </c>
      <c r="D81" s="148">
        <v>193</v>
      </c>
      <c r="E81" s="167">
        <f t="shared" si="3"/>
        <v>0.17098445595854922</v>
      </c>
      <c r="F81" s="138"/>
      <c r="G81" s="36"/>
      <c r="H81" s="237">
        <v>2.7693020000000002</v>
      </c>
      <c r="I81" s="237">
        <v>1.2129479999999999</v>
      </c>
      <c r="J81" s="233">
        <v>0.104394</v>
      </c>
      <c r="K81" s="243"/>
      <c r="L81" s="243">
        <v>2.3506591876821199E-2</v>
      </c>
      <c r="M81" s="241">
        <v>1.85498894854802E-3</v>
      </c>
      <c r="N81" s="282">
        <v>2</v>
      </c>
      <c r="O81" s="282">
        <v>7</v>
      </c>
      <c r="P81" s="282">
        <v>3</v>
      </c>
      <c r="Q81" s="282">
        <v>9</v>
      </c>
      <c r="R81" s="282">
        <v>63</v>
      </c>
      <c r="S81" s="283">
        <v>76</v>
      </c>
      <c r="T81" s="284">
        <v>47</v>
      </c>
      <c r="U81" s="285">
        <v>63</v>
      </c>
      <c r="V81" s="285">
        <v>10</v>
      </c>
      <c r="AM81" s="5"/>
    </row>
    <row r="82" spans="1:39" s="168" customFormat="1" x14ac:dyDescent="0.2">
      <c r="A82" s="23" t="s">
        <v>93</v>
      </c>
      <c r="B82" s="17">
        <v>0</v>
      </c>
      <c r="C82" s="145">
        <v>1</v>
      </c>
      <c r="D82" s="147">
        <v>377</v>
      </c>
      <c r="E82" s="166">
        <f t="shared" si="3"/>
        <v>2.6525198938992041E-3</v>
      </c>
      <c r="F82" s="137"/>
      <c r="G82" s="35"/>
      <c r="H82" s="236">
        <v>2.7693020000000002</v>
      </c>
      <c r="I82" s="236">
        <v>1.2129479999999999</v>
      </c>
      <c r="J82" s="232">
        <v>0.104394</v>
      </c>
      <c r="K82" s="245"/>
      <c r="L82" s="244">
        <v>3.60500375394502E-2</v>
      </c>
      <c r="M82" s="240">
        <v>1.8601821982889399E-3</v>
      </c>
      <c r="N82" s="286">
        <v>56</v>
      </c>
      <c r="O82" s="286">
        <v>156</v>
      </c>
      <c r="P82" s="286">
        <v>104</v>
      </c>
      <c r="Q82" s="286">
        <v>48</v>
      </c>
      <c r="R82" s="286">
        <v>11</v>
      </c>
      <c r="S82" s="287">
        <v>1</v>
      </c>
      <c r="T82" s="139">
        <v>469</v>
      </c>
      <c r="U82" s="140">
        <v>5</v>
      </c>
      <c r="V82" s="140">
        <v>3</v>
      </c>
      <c r="AM82" s="5"/>
    </row>
    <row r="83" spans="1:39" s="168" customFormat="1" x14ac:dyDescent="0.2">
      <c r="A83" s="15" t="s">
        <v>93</v>
      </c>
      <c r="B83" s="15">
        <v>1</v>
      </c>
      <c r="C83" s="145">
        <v>7</v>
      </c>
      <c r="D83" s="147">
        <v>1096</v>
      </c>
      <c r="E83" s="166">
        <f t="shared" si="3"/>
        <v>6.3868613138686131E-3</v>
      </c>
      <c r="F83" s="137"/>
      <c r="G83" s="36"/>
      <c r="H83" s="237">
        <v>2.7693020000000002</v>
      </c>
      <c r="I83" s="237">
        <v>1.2129479999999999</v>
      </c>
      <c r="J83" s="233">
        <v>0.104394</v>
      </c>
      <c r="K83" s="243"/>
      <c r="L83" s="243">
        <v>3.4770657087153697E-2</v>
      </c>
      <c r="M83" s="241">
        <v>1.0552091351111099E-3</v>
      </c>
      <c r="N83" s="282">
        <v>149</v>
      </c>
      <c r="O83" s="282">
        <v>459</v>
      </c>
      <c r="P83" s="282">
        <v>300</v>
      </c>
      <c r="Q83" s="282">
        <v>149</v>
      </c>
      <c r="R83" s="282">
        <v>25</v>
      </c>
      <c r="S83" s="283">
        <v>7</v>
      </c>
      <c r="T83" s="142">
        <v>1651</v>
      </c>
      <c r="U83" s="143">
        <v>12</v>
      </c>
      <c r="V83" s="143">
        <v>67</v>
      </c>
      <c r="AM83" s="5"/>
    </row>
    <row r="84" spans="1:39" s="168" customFormat="1" x14ac:dyDescent="0.2">
      <c r="A84" s="15" t="s">
        <v>93</v>
      </c>
      <c r="B84" s="15">
        <v>2</v>
      </c>
      <c r="C84" s="145">
        <v>12</v>
      </c>
      <c r="D84" s="147">
        <v>1596</v>
      </c>
      <c r="E84" s="166">
        <f t="shared" si="3"/>
        <v>7.5187969924812026E-3</v>
      </c>
      <c r="F84" s="137"/>
      <c r="G84" s="36"/>
      <c r="H84" s="237">
        <v>2.7693020000000002</v>
      </c>
      <c r="I84" s="237">
        <v>1.2129479999999999</v>
      </c>
      <c r="J84" s="233">
        <v>0.104394</v>
      </c>
      <c r="K84" s="243"/>
      <c r="L84" s="243">
        <v>3.2893638506281797E-2</v>
      </c>
      <c r="M84" s="241">
        <v>8.2886469290028002E-4</v>
      </c>
      <c r="N84" s="282">
        <v>166</v>
      </c>
      <c r="O84" s="282">
        <v>588</v>
      </c>
      <c r="P84" s="282">
        <v>508</v>
      </c>
      <c r="Q84" s="282">
        <v>268</v>
      </c>
      <c r="R84" s="282">
        <v>48</v>
      </c>
      <c r="S84" s="283">
        <v>6</v>
      </c>
      <c r="T84" s="142">
        <v>1382</v>
      </c>
      <c r="U84" s="143">
        <v>8</v>
      </c>
      <c r="V84" s="143">
        <v>166</v>
      </c>
      <c r="AM84" s="5"/>
    </row>
    <row r="85" spans="1:39" s="168" customFormat="1" x14ac:dyDescent="0.2">
      <c r="A85" s="15" t="s">
        <v>93</v>
      </c>
      <c r="B85" s="15">
        <v>3</v>
      </c>
      <c r="C85" s="145">
        <v>19</v>
      </c>
      <c r="D85" s="147">
        <v>2024</v>
      </c>
      <c r="E85" s="166">
        <f t="shared" si="3"/>
        <v>9.3873517786561261E-3</v>
      </c>
      <c r="F85" s="137"/>
      <c r="G85" s="36"/>
      <c r="H85" s="237">
        <v>2.7693020000000002</v>
      </c>
      <c r="I85" s="237">
        <v>1.2129479999999999</v>
      </c>
      <c r="J85" s="233">
        <v>0.104394</v>
      </c>
      <c r="K85" s="243"/>
      <c r="L85" s="243">
        <v>3.0466078660554698E-2</v>
      </c>
      <c r="M85" s="241">
        <v>6.8135958339064599E-4</v>
      </c>
      <c r="N85" s="282">
        <v>97</v>
      </c>
      <c r="O85" s="282">
        <v>467</v>
      </c>
      <c r="P85" s="282">
        <v>582</v>
      </c>
      <c r="Q85" s="282">
        <v>691</v>
      </c>
      <c r="R85" s="282">
        <v>156</v>
      </c>
      <c r="S85" s="283">
        <v>12</v>
      </c>
      <c r="T85" s="142">
        <v>1034</v>
      </c>
      <c r="U85" s="143">
        <v>70</v>
      </c>
      <c r="V85" s="143">
        <v>218</v>
      </c>
      <c r="AM85" s="5"/>
    </row>
    <row r="86" spans="1:39" s="168" customFormat="1" x14ac:dyDescent="0.2">
      <c r="A86" s="15" t="s">
        <v>93</v>
      </c>
      <c r="B86" s="15">
        <v>4</v>
      </c>
      <c r="C86" s="145">
        <v>25</v>
      </c>
      <c r="D86" s="147">
        <v>986</v>
      </c>
      <c r="E86" s="166">
        <f t="shared" si="3"/>
        <v>2.5354969574036511E-2</v>
      </c>
      <c r="F86" s="137"/>
      <c r="G86" s="36"/>
      <c r="H86" s="237">
        <v>2.7693020000000002</v>
      </c>
      <c r="I86" s="237">
        <v>1.2129479999999999</v>
      </c>
      <c r="J86" s="233">
        <v>0.104394</v>
      </c>
      <c r="K86" s="243"/>
      <c r="L86" s="243">
        <v>2.8590021734082999E-2</v>
      </c>
      <c r="M86" s="241">
        <v>9.2208886243198395E-4</v>
      </c>
      <c r="N86" s="282">
        <v>13</v>
      </c>
      <c r="O86" s="282">
        <v>86</v>
      </c>
      <c r="P86" s="282">
        <v>145</v>
      </c>
      <c r="Q86" s="282">
        <v>326</v>
      </c>
      <c r="R86" s="282">
        <v>349</v>
      </c>
      <c r="S86" s="283">
        <v>42</v>
      </c>
      <c r="T86" s="142">
        <v>280</v>
      </c>
      <c r="U86" s="143">
        <v>149</v>
      </c>
      <c r="V86" s="143">
        <v>106</v>
      </c>
      <c r="AM86" s="5"/>
    </row>
    <row r="87" spans="1:39" s="168" customFormat="1" x14ac:dyDescent="0.2">
      <c r="A87" s="219" t="s">
        <v>93</v>
      </c>
      <c r="B87" s="18">
        <v>5</v>
      </c>
      <c r="C87" s="146">
        <v>33</v>
      </c>
      <c r="D87" s="148">
        <v>193</v>
      </c>
      <c r="E87" s="167">
        <f t="shared" si="3"/>
        <v>0.17098445595854922</v>
      </c>
      <c r="F87" s="138"/>
      <c r="G87" s="37"/>
      <c r="H87" s="238">
        <v>2.7693020000000002</v>
      </c>
      <c r="I87" s="238">
        <v>1.2129479999999999</v>
      </c>
      <c r="J87" s="234">
        <v>0.104394</v>
      </c>
      <c r="K87" s="243"/>
      <c r="L87" s="243">
        <v>2.3506591876821199E-2</v>
      </c>
      <c r="M87" s="241">
        <v>1.85498894854802E-3</v>
      </c>
      <c r="N87" s="288">
        <v>2</v>
      </c>
      <c r="O87" s="288">
        <v>7</v>
      </c>
      <c r="P87" s="288">
        <v>3</v>
      </c>
      <c r="Q87" s="288">
        <v>9</v>
      </c>
      <c r="R87" s="288">
        <v>63</v>
      </c>
      <c r="S87" s="289">
        <v>76</v>
      </c>
      <c r="T87" s="284">
        <v>47</v>
      </c>
      <c r="U87" s="285">
        <v>63</v>
      </c>
      <c r="V87" s="285">
        <v>10</v>
      </c>
      <c r="AM87" s="5"/>
    </row>
    <row r="88" spans="1:39" x14ac:dyDescent="0.2">
      <c r="K88" s="39"/>
      <c r="L88" s="39"/>
      <c r="M88" s="39"/>
    </row>
    <row r="91" spans="1:39" ht="18" x14ac:dyDescent="0.25">
      <c r="A91" s="202" t="s">
        <v>17</v>
      </c>
    </row>
    <row r="92" spans="1:39" s="58" customFormat="1" ht="45" customHeight="1" x14ac:dyDescent="0.25">
      <c r="A92" s="366" t="s">
        <v>6</v>
      </c>
      <c r="B92" s="368" t="s">
        <v>137</v>
      </c>
      <c r="C92" s="360" t="s">
        <v>18</v>
      </c>
      <c r="D92" s="361"/>
      <c r="E92" s="361"/>
      <c r="F92" s="361"/>
      <c r="G92" s="361"/>
      <c r="H92" s="362"/>
      <c r="I92" s="360" t="s">
        <v>118</v>
      </c>
      <c r="J92" s="361"/>
      <c r="K92" s="362"/>
      <c r="L92" s="381" t="s">
        <v>22</v>
      </c>
      <c r="M92" s="382"/>
      <c r="N92" s="360" t="s">
        <v>21</v>
      </c>
      <c r="O92" s="362"/>
      <c r="AM92" s="265"/>
    </row>
    <row r="93" spans="1:39" ht="30" x14ac:dyDescent="0.25">
      <c r="A93" s="367"/>
      <c r="B93" s="369"/>
      <c r="C93" s="278" t="s">
        <v>24</v>
      </c>
      <c r="D93" s="278" t="s">
        <v>25</v>
      </c>
      <c r="E93" s="278" t="s">
        <v>26</v>
      </c>
      <c r="F93" s="278" t="s">
        <v>27</v>
      </c>
      <c r="G93" s="278" t="s">
        <v>28</v>
      </c>
      <c r="H93" s="279" t="s">
        <v>29</v>
      </c>
      <c r="I93" s="248"/>
      <c r="J93" s="249" t="s">
        <v>80</v>
      </c>
      <c r="K93" s="250" t="s">
        <v>116</v>
      </c>
      <c r="L93" s="280" t="s">
        <v>119</v>
      </c>
      <c r="M93" s="296" t="s">
        <v>15</v>
      </c>
      <c r="N93" s="280" t="s">
        <v>119</v>
      </c>
      <c r="O93" s="296" t="s">
        <v>15</v>
      </c>
    </row>
    <row r="94" spans="1:39" x14ac:dyDescent="0.2">
      <c r="A94" s="216" t="s">
        <v>90</v>
      </c>
      <c r="B94" s="17">
        <v>0</v>
      </c>
      <c r="C94" s="290">
        <v>32</v>
      </c>
      <c r="D94" s="282">
        <v>61</v>
      </c>
      <c r="E94" s="282">
        <v>29</v>
      </c>
      <c r="F94" s="282">
        <v>13</v>
      </c>
      <c r="G94" s="282">
        <v>0</v>
      </c>
      <c r="H94" s="283">
        <v>1</v>
      </c>
      <c r="I94" s="251"/>
      <c r="J94" s="252">
        <v>1.6383956738791301E-2</v>
      </c>
      <c r="K94" s="293">
        <v>1.4153536022428899E-3</v>
      </c>
      <c r="L94" s="161">
        <v>128</v>
      </c>
      <c r="M94" s="162">
        <v>3</v>
      </c>
      <c r="N94" s="161">
        <v>7929</v>
      </c>
      <c r="O94" s="162">
        <v>22</v>
      </c>
    </row>
    <row r="95" spans="1:39" x14ac:dyDescent="0.2">
      <c r="A95" s="217" t="s">
        <v>90</v>
      </c>
      <c r="B95" s="15">
        <v>1</v>
      </c>
      <c r="C95" s="290">
        <v>60</v>
      </c>
      <c r="D95" s="282">
        <v>151</v>
      </c>
      <c r="E95" s="282">
        <v>77</v>
      </c>
      <c r="F95" s="282">
        <v>28</v>
      </c>
      <c r="G95" s="282">
        <v>8</v>
      </c>
      <c r="H95" s="283">
        <v>2</v>
      </c>
      <c r="I95" s="253"/>
      <c r="J95" s="254">
        <v>1.5062789225329399E-2</v>
      </c>
      <c r="K95" s="294">
        <v>8.3311421236645399E-4</v>
      </c>
      <c r="L95" s="161">
        <v>312</v>
      </c>
      <c r="M95" s="162">
        <v>1</v>
      </c>
      <c r="N95" s="161">
        <v>6528</v>
      </c>
      <c r="O95" s="162">
        <v>30</v>
      </c>
    </row>
    <row r="96" spans="1:39" x14ac:dyDescent="0.2">
      <c r="A96" s="217" t="s">
        <v>90</v>
      </c>
      <c r="B96" s="15">
        <v>2</v>
      </c>
      <c r="C96" s="290">
        <v>52</v>
      </c>
      <c r="D96" s="282">
        <v>156</v>
      </c>
      <c r="E96" s="282">
        <v>112</v>
      </c>
      <c r="F96" s="282">
        <v>42</v>
      </c>
      <c r="G96" s="282">
        <v>4</v>
      </c>
      <c r="H96" s="283">
        <v>1</v>
      </c>
      <c r="I96" s="253"/>
      <c r="J96" s="254">
        <v>1.54659009889611E-2</v>
      </c>
      <c r="K96" s="294">
        <v>8.0833889467570095E-4</v>
      </c>
      <c r="L96" s="161">
        <v>351</v>
      </c>
      <c r="M96" s="162">
        <v>4</v>
      </c>
      <c r="N96" s="161">
        <v>3097</v>
      </c>
      <c r="O96" s="162">
        <v>37</v>
      </c>
    </row>
    <row r="97" spans="1:15" x14ac:dyDescent="0.2">
      <c r="A97" s="217" t="s">
        <v>90</v>
      </c>
      <c r="B97" s="15">
        <v>3</v>
      </c>
      <c r="C97" s="290">
        <v>22</v>
      </c>
      <c r="D97" s="282">
        <v>85</v>
      </c>
      <c r="E97" s="282">
        <v>98</v>
      </c>
      <c r="F97" s="282">
        <v>112</v>
      </c>
      <c r="G97" s="282">
        <v>21</v>
      </c>
      <c r="H97" s="283">
        <v>4</v>
      </c>
      <c r="I97" s="253"/>
      <c r="J97" s="254">
        <v>1.15406608523296E-2</v>
      </c>
      <c r="K97" s="294">
        <v>6.1572995511458603E-4</v>
      </c>
      <c r="L97" s="161">
        <v>322</v>
      </c>
      <c r="M97" s="162">
        <v>5</v>
      </c>
      <c r="N97" s="151">
        <v>1708</v>
      </c>
      <c r="O97" s="162">
        <v>105</v>
      </c>
    </row>
    <row r="98" spans="1:15" x14ac:dyDescent="0.2">
      <c r="A98" s="217" t="s">
        <v>90</v>
      </c>
      <c r="B98" s="15">
        <v>4</v>
      </c>
      <c r="C98" s="290">
        <v>6</v>
      </c>
      <c r="D98" s="282">
        <v>24</v>
      </c>
      <c r="E98" s="282">
        <v>35</v>
      </c>
      <c r="F98" s="282">
        <v>61</v>
      </c>
      <c r="G98" s="282">
        <v>78</v>
      </c>
      <c r="H98" s="283">
        <v>15</v>
      </c>
      <c r="I98" s="253"/>
      <c r="J98" s="254">
        <v>9.7127465534683297E-3</v>
      </c>
      <c r="K98" s="294">
        <v>6.4343181636354499E-4</v>
      </c>
      <c r="L98" s="161">
        <v>181</v>
      </c>
      <c r="M98" s="162">
        <v>19</v>
      </c>
      <c r="N98" s="161">
        <v>848</v>
      </c>
      <c r="O98" s="162">
        <v>239</v>
      </c>
    </row>
    <row r="99" spans="1:15" x14ac:dyDescent="0.2">
      <c r="A99" s="54" t="s">
        <v>90</v>
      </c>
      <c r="B99" s="15">
        <v>5</v>
      </c>
      <c r="C99" s="290">
        <v>2</v>
      </c>
      <c r="D99" s="282">
        <v>2</v>
      </c>
      <c r="E99" s="282">
        <v>1</v>
      </c>
      <c r="F99" s="282">
        <v>1</v>
      </c>
      <c r="G99" s="282">
        <v>8</v>
      </c>
      <c r="H99" s="283">
        <v>13</v>
      </c>
      <c r="I99" s="253"/>
      <c r="J99" s="254">
        <v>1.03770476518913E-2</v>
      </c>
      <c r="K99" s="294">
        <v>1.9088767272224601E-3</v>
      </c>
      <c r="L99" s="163">
        <v>15</v>
      </c>
      <c r="M99" s="164">
        <v>9</v>
      </c>
      <c r="N99" s="163">
        <v>163</v>
      </c>
      <c r="O99" s="164">
        <v>166</v>
      </c>
    </row>
    <row r="100" spans="1:15" x14ac:dyDescent="0.2">
      <c r="A100" s="217" t="s">
        <v>91</v>
      </c>
      <c r="B100" s="17">
        <v>0</v>
      </c>
      <c r="C100" s="291">
        <v>32</v>
      </c>
      <c r="D100" s="286">
        <v>61</v>
      </c>
      <c r="E100" s="286">
        <v>29</v>
      </c>
      <c r="F100" s="286">
        <v>13</v>
      </c>
      <c r="G100" s="286">
        <v>0</v>
      </c>
      <c r="H100" s="287">
        <v>1</v>
      </c>
      <c r="I100" s="251"/>
      <c r="J100" s="252">
        <v>1.6383956738791301E-2</v>
      </c>
      <c r="K100" s="293">
        <v>1.4153536022428899E-3</v>
      </c>
      <c r="L100" s="159">
        <v>128</v>
      </c>
      <c r="M100" s="160">
        <v>3</v>
      </c>
      <c r="N100" s="159">
        <v>5905</v>
      </c>
      <c r="O100" s="160">
        <v>39</v>
      </c>
    </row>
    <row r="101" spans="1:15" x14ac:dyDescent="0.2">
      <c r="A101" s="217" t="s">
        <v>91</v>
      </c>
      <c r="B101" s="15">
        <v>1</v>
      </c>
      <c r="C101" s="290">
        <v>60</v>
      </c>
      <c r="D101" s="282">
        <v>151</v>
      </c>
      <c r="E101" s="282">
        <v>77</v>
      </c>
      <c r="F101" s="282">
        <v>28</v>
      </c>
      <c r="G101" s="282">
        <v>8</v>
      </c>
      <c r="H101" s="283">
        <v>2</v>
      </c>
      <c r="I101" s="253"/>
      <c r="J101" s="254">
        <v>1.5062789225329399E-2</v>
      </c>
      <c r="K101" s="294">
        <v>8.3311421236645399E-4</v>
      </c>
      <c r="L101" s="161">
        <v>312</v>
      </c>
      <c r="M101" s="162">
        <v>1</v>
      </c>
      <c r="N101" s="161">
        <v>5706</v>
      </c>
      <c r="O101" s="162">
        <v>40</v>
      </c>
    </row>
    <row r="102" spans="1:15" x14ac:dyDescent="0.2">
      <c r="A102" s="217" t="s">
        <v>91</v>
      </c>
      <c r="B102" s="15">
        <v>2</v>
      </c>
      <c r="C102" s="290">
        <v>52</v>
      </c>
      <c r="D102" s="282">
        <v>156</v>
      </c>
      <c r="E102" s="282">
        <v>112</v>
      </c>
      <c r="F102" s="282">
        <v>42</v>
      </c>
      <c r="G102" s="282">
        <v>4</v>
      </c>
      <c r="H102" s="283">
        <v>1</v>
      </c>
      <c r="I102" s="253"/>
      <c r="J102" s="254">
        <v>1.54659009889611E-2</v>
      </c>
      <c r="K102" s="294">
        <v>8.0833889467570095E-4</v>
      </c>
      <c r="L102" s="161">
        <v>351</v>
      </c>
      <c r="M102" s="162">
        <v>4</v>
      </c>
      <c r="N102" s="161">
        <v>3092</v>
      </c>
      <c r="O102" s="162">
        <v>56</v>
      </c>
    </row>
    <row r="103" spans="1:15" x14ac:dyDescent="0.2">
      <c r="A103" s="217" t="s">
        <v>91</v>
      </c>
      <c r="B103" s="15">
        <v>3</v>
      </c>
      <c r="C103" s="290">
        <v>22</v>
      </c>
      <c r="D103" s="282">
        <v>85</v>
      </c>
      <c r="E103" s="282">
        <v>98</v>
      </c>
      <c r="F103" s="282">
        <v>112</v>
      </c>
      <c r="G103" s="282">
        <v>21</v>
      </c>
      <c r="H103" s="283">
        <v>4</v>
      </c>
      <c r="I103" s="253"/>
      <c r="J103" s="254">
        <v>1.15406608523296E-2</v>
      </c>
      <c r="K103" s="294">
        <v>6.1572995511458603E-4</v>
      </c>
      <c r="L103" s="161">
        <v>322</v>
      </c>
      <c r="M103" s="162">
        <v>5</v>
      </c>
      <c r="N103" s="161">
        <v>2100</v>
      </c>
      <c r="O103" s="162">
        <v>266</v>
      </c>
    </row>
    <row r="104" spans="1:15" x14ac:dyDescent="0.2">
      <c r="A104" s="217" t="s">
        <v>91</v>
      </c>
      <c r="B104" s="15">
        <v>4</v>
      </c>
      <c r="C104" s="290">
        <v>6</v>
      </c>
      <c r="D104" s="282">
        <v>24</v>
      </c>
      <c r="E104" s="282">
        <v>35</v>
      </c>
      <c r="F104" s="282">
        <v>61</v>
      </c>
      <c r="G104" s="282">
        <v>78</v>
      </c>
      <c r="H104" s="283">
        <v>15</v>
      </c>
      <c r="I104" s="253"/>
      <c r="J104" s="254">
        <v>9.7127465534683297E-3</v>
      </c>
      <c r="K104" s="294">
        <v>6.4343181636354499E-4</v>
      </c>
      <c r="L104" s="161">
        <v>181</v>
      </c>
      <c r="M104" s="162">
        <v>19</v>
      </c>
      <c r="N104" s="161">
        <v>1128</v>
      </c>
      <c r="O104" s="162">
        <v>546</v>
      </c>
    </row>
    <row r="105" spans="1:15" x14ac:dyDescent="0.2">
      <c r="A105" s="218" t="s">
        <v>91</v>
      </c>
      <c r="B105" s="15">
        <v>5</v>
      </c>
      <c r="C105" s="290">
        <v>2</v>
      </c>
      <c r="D105" s="282">
        <v>2</v>
      </c>
      <c r="E105" s="282">
        <v>1</v>
      </c>
      <c r="F105" s="282">
        <v>1</v>
      </c>
      <c r="G105" s="282">
        <v>8</v>
      </c>
      <c r="H105" s="283">
        <v>13</v>
      </c>
      <c r="I105" s="253"/>
      <c r="J105" s="254">
        <v>1.03770476518913E-2</v>
      </c>
      <c r="K105" s="294">
        <v>1.9088767272224601E-3</v>
      </c>
      <c r="L105" s="163">
        <v>15</v>
      </c>
      <c r="M105" s="164">
        <v>9</v>
      </c>
      <c r="N105" s="163">
        <v>282</v>
      </c>
      <c r="O105" s="164">
        <v>551</v>
      </c>
    </row>
    <row r="106" spans="1:15" x14ac:dyDescent="0.2">
      <c r="A106" s="23" t="s">
        <v>92</v>
      </c>
      <c r="B106" s="17">
        <v>0</v>
      </c>
      <c r="C106" s="291">
        <v>9</v>
      </c>
      <c r="D106" s="286">
        <v>34</v>
      </c>
      <c r="E106" s="286">
        <v>16</v>
      </c>
      <c r="F106" s="286">
        <v>2</v>
      </c>
      <c r="G106" s="286">
        <v>2</v>
      </c>
      <c r="H106" s="287">
        <v>0</v>
      </c>
      <c r="I106" s="251"/>
      <c r="J106" s="252">
        <v>1.9089294045593001E-2</v>
      </c>
      <c r="K106" s="293">
        <v>2.3795924938848998E-3</v>
      </c>
      <c r="L106" s="159">
        <v>59</v>
      </c>
      <c r="M106" s="160">
        <v>0</v>
      </c>
      <c r="N106" s="159">
        <v>5594</v>
      </c>
      <c r="O106" s="160">
        <v>129</v>
      </c>
    </row>
    <row r="107" spans="1:15" x14ac:dyDescent="0.2">
      <c r="A107" s="15" t="s">
        <v>92</v>
      </c>
      <c r="B107" s="15">
        <v>1</v>
      </c>
      <c r="C107" s="290">
        <v>40</v>
      </c>
      <c r="D107" s="282">
        <v>115</v>
      </c>
      <c r="E107" s="282">
        <v>63</v>
      </c>
      <c r="F107" s="282">
        <v>19</v>
      </c>
      <c r="G107" s="282">
        <v>7</v>
      </c>
      <c r="H107" s="283">
        <v>3</v>
      </c>
      <c r="I107" s="253"/>
      <c r="J107" s="254">
        <v>1.8770635497968001E-2</v>
      </c>
      <c r="K107" s="294">
        <v>1.20318611309215E-3</v>
      </c>
      <c r="L107" s="161">
        <v>234</v>
      </c>
      <c r="M107" s="162">
        <v>3</v>
      </c>
      <c r="N107" s="161">
        <v>6471</v>
      </c>
      <c r="O107" s="162">
        <v>134</v>
      </c>
    </row>
    <row r="108" spans="1:15" x14ac:dyDescent="0.2">
      <c r="A108" s="15" t="s">
        <v>92</v>
      </c>
      <c r="B108" s="15">
        <v>2</v>
      </c>
      <c r="C108" s="290">
        <v>49</v>
      </c>
      <c r="D108" s="282">
        <v>114</v>
      </c>
      <c r="E108" s="282">
        <v>115</v>
      </c>
      <c r="F108" s="282">
        <v>54</v>
      </c>
      <c r="G108" s="282">
        <v>16</v>
      </c>
      <c r="H108" s="283">
        <v>4</v>
      </c>
      <c r="I108" s="253"/>
      <c r="J108" s="254">
        <v>1.5726621892992801E-2</v>
      </c>
      <c r="K108" s="294">
        <v>8.3720828802440097E-4</v>
      </c>
      <c r="L108" s="161">
        <v>330</v>
      </c>
      <c r="M108" s="162">
        <v>8</v>
      </c>
      <c r="N108" s="161">
        <v>4199</v>
      </c>
      <c r="O108" s="162">
        <v>208</v>
      </c>
    </row>
    <row r="109" spans="1:15" x14ac:dyDescent="0.2">
      <c r="A109" s="15" t="s">
        <v>92</v>
      </c>
      <c r="B109" s="15">
        <v>3</v>
      </c>
      <c r="C109" s="290">
        <v>38</v>
      </c>
      <c r="D109" s="282">
        <v>90</v>
      </c>
      <c r="E109" s="282">
        <v>129</v>
      </c>
      <c r="F109" s="282">
        <v>148</v>
      </c>
      <c r="G109" s="282">
        <v>43</v>
      </c>
      <c r="H109" s="283">
        <v>17</v>
      </c>
      <c r="I109" s="253"/>
      <c r="J109" s="254">
        <v>1.56619902609248E-2</v>
      </c>
      <c r="K109" s="294">
        <v>7.1046191885550699E-4</v>
      </c>
      <c r="L109" s="161">
        <v>410</v>
      </c>
      <c r="M109" s="162">
        <v>26</v>
      </c>
      <c r="N109" s="161">
        <v>3831</v>
      </c>
      <c r="O109" s="162">
        <v>780</v>
      </c>
    </row>
    <row r="110" spans="1:15" x14ac:dyDescent="0.2">
      <c r="A110" s="15" t="s">
        <v>92</v>
      </c>
      <c r="B110" s="15">
        <v>4</v>
      </c>
      <c r="C110" s="290">
        <v>10</v>
      </c>
      <c r="D110" s="282">
        <v>32</v>
      </c>
      <c r="E110" s="282">
        <v>47</v>
      </c>
      <c r="F110" s="282">
        <v>85</v>
      </c>
      <c r="G110" s="282">
        <v>153</v>
      </c>
      <c r="H110" s="283">
        <v>56</v>
      </c>
      <c r="I110" s="253"/>
      <c r="J110" s="254">
        <v>1.41044950556386E-2</v>
      </c>
      <c r="K110" s="294">
        <v>6.9220549215721298E-4</v>
      </c>
      <c r="L110" s="161">
        <v>271</v>
      </c>
      <c r="M110" s="162">
        <v>81</v>
      </c>
      <c r="N110" s="161">
        <v>1978</v>
      </c>
      <c r="O110" s="162">
        <v>1812</v>
      </c>
    </row>
    <row r="111" spans="1:15" x14ac:dyDescent="0.2">
      <c r="A111" s="218" t="s">
        <v>92</v>
      </c>
      <c r="B111" s="15">
        <v>5</v>
      </c>
      <c r="C111" s="290">
        <v>2</v>
      </c>
      <c r="D111" s="282">
        <v>4</v>
      </c>
      <c r="E111" s="282">
        <v>8</v>
      </c>
      <c r="F111" s="282">
        <v>4</v>
      </c>
      <c r="G111" s="282">
        <v>46</v>
      </c>
      <c r="H111" s="283">
        <v>55</v>
      </c>
      <c r="I111" s="253"/>
      <c r="J111" s="254">
        <v>1.6070037647268401E-2</v>
      </c>
      <c r="K111" s="294">
        <v>1.3386166185775301E-3</v>
      </c>
      <c r="L111" s="163">
        <v>53</v>
      </c>
      <c r="M111" s="164">
        <v>57</v>
      </c>
      <c r="N111" s="163">
        <v>653</v>
      </c>
      <c r="O111" s="164">
        <v>2029</v>
      </c>
    </row>
    <row r="112" spans="1:15" x14ac:dyDescent="0.2">
      <c r="A112" s="23" t="s">
        <v>93</v>
      </c>
      <c r="B112" s="17">
        <v>0</v>
      </c>
      <c r="C112" s="291">
        <v>9</v>
      </c>
      <c r="D112" s="286">
        <v>34</v>
      </c>
      <c r="E112" s="286">
        <v>16</v>
      </c>
      <c r="F112" s="286">
        <v>2</v>
      </c>
      <c r="G112" s="286">
        <v>2</v>
      </c>
      <c r="H112" s="287">
        <v>0</v>
      </c>
      <c r="I112" s="251"/>
      <c r="J112" s="252">
        <v>1.9089294045593001E-2</v>
      </c>
      <c r="K112" s="293">
        <v>2.3795924938848998E-3</v>
      </c>
      <c r="L112" s="159">
        <v>59</v>
      </c>
      <c r="M112" s="160">
        <v>0</v>
      </c>
      <c r="N112" s="159">
        <v>1840</v>
      </c>
      <c r="O112" s="160">
        <v>178</v>
      </c>
    </row>
    <row r="113" spans="1:15" x14ac:dyDescent="0.2">
      <c r="A113" s="15" t="s">
        <v>93</v>
      </c>
      <c r="B113" s="15">
        <v>1</v>
      </c>
      <c r="C113" s="290">
        <v>40</v>
      </c>
      <c r="D113" s="282">
        <v>115</v>
      </c>
      <c r="E113" s="282">
        <v>63</v>
      </c>
      <c r="F113" s="282">
        <v>19</v>
      </c>
      <c r="G113" s="282">
        <v>7</v>
      </c>
      <c r="H113" s="283">
        <v>3</v>
      </c>
      <c r="I113" s="253"/>
      <c r="J113" s="254">
        <v>1.8770635497968001E-2</v>
      </c>
      <c r="K113" s="294">
        <v>1.20318611309215E-3</v>
      </c>
      <c r="L113" s="161">
        <v>234</v>
      </c>
      <c r="M113" s="162">
        <v>3</v>
      </c>
      <c r="N113" s="161">
        <v>2727</v>
      </c>
      <c r="O113" s="162">
        <v>211</v>
      </c>
    </row>
    <row r="114" spans="1:15" x14ac:dyDescent="0.2">
      <c r="A114" s="15" t="s">
        <v>93</v>
      </c>
      <c r="B114" s="15">
        <v>2</v>
      </c>
      <c r="C114" s="290">
        <v>49</v>
      </c>
      <c r="D114" s="282">
        <v>114</v>
      </c>
      <c r="E114" s="282">
        <v>115</v>
      </c>
      <c r="F114" s="282">
        <v>54</v>
      </c>
      <c r="G114" s="282">
        <v>16</v>
      </c>
      <c r="H114" s="283">
        <v>4</v>
      </c>
      <c r="I114" s="253"/>
      <c r="J114" s="254">
        <v>1.5726621892992801E-2</v>
      </c>
      <c r="K114" s="294">
        <v>8.3720828802440097E-4</v>
      </c>
      <c r="L114" s="161">
        <v>330</v>
      </c>
      <c r="M114" s="162">
        <v>8</v>
      </c>
      <c r="N114" s="161">
        <v>2169</v>
      </c>
      <c r="O114" s="162">
        <v>400</v>
      </c>
    </row>
    <row r="115" spans="1:15" x14ac:dyDescent="0.2">
      <c r="A115" s="15" t="s">
        <v>93</v>
      </c>
      <c r="B115" s="15">
        <v>3</v>
      </c>
      <c r="C115" s="290">
        <v>38</v>
      </c>
      <c r="D115" s="282">
        <v>90</v>
      </c>
      <c r="E115" s="282">
        <v>129</v>
      </c>
      <c r="F115" s="282">
        <v>148</v>
      </c>
      <c r="G115" s="282">
        <v>43</v>
      </c>
      <c r="H115" s="283">
        <v>17</v>
      </c>
      <c r="I115" s="253"/>
      <c r="J115" s="254">
        <v>1.56619902609248E-2</v>
      </c>
      <c r="K115" s="294">
        <v>7.1046191885550699E-4</v>
      </c>
      <c r="L115" s="161">
        <v>410</v>
      </c>
      <c r="M115" s="162">
        <v>26</v>
      </c>
      <c r="N115" s="161">
        <v>2765</v>
      </c>
      <c r="O115" s="162">
        <v>1317</v>
      </c>
    </row>
    <row r="116" spans="1:15" x14ac:dyDescent="0.2">
      <c r="A116" s="15" t="s">
        <v>93</v>
      </c>
      <c r="B116" s="15">
        <v>4</v>
      </c>
      <c r="C116" s="290">
        <v>10</v>
      </c>
      <c r="D116" s="282">
        <v>32</v>
      </c>
      <c r="E116" s="282">
        <v>47</v>
      </c>
      <c r="F116" s="282">
        <v>85</v>
      </c>
      <c r="G116" s="282">
        <v>153</v>
      </c>
      <c r="H116" s="283">
        <v>56</v>
      </c>
      <c r="I116" s="253"/>
      <c r="J116" s="254">
        <v>1.41044950556386E-2</v>
      </c>
      <c r="K116" s="294">
        <v>6.9220549215721298E-4</v>
      </c>
      <c r="L116" s="161">
        <v>271</v>
      </c>
      <c r="M116" s="162">
        <v>81</v>
      </c>
      <c r="N116" s="161">
        <v>1590</v>
      </c>
      <c r="O116" s="162">
        <v>3159</v>
      </c>
    </row>
    <row r="117" spans="1:15" x14ac:dyDescent="0.2">
      <c r="A117" s="219" t="s">
        <v>93</v>
      </c>
      <c r="B117" s="18">
        <v>5</v>
      </c>
      <c r="C117" s="292">
        <v>2</v>
      </c>
      <c r="D117" s="288">
        <v>4</v>
      </c>
      <c r="E117" s="288">
        <v>8</v>
      </c>
      <c r="F117" s="288">
        <v>4</v>
      </c>
      <c r="G117" s="288">
        <v>46</v>
      </c>
      <c r="H117" s="289">
        <v>55</v>
      </c>
      <c r="I117" s="255"/>
      <c r="J117" s="256">
        <v>1.6070037647268401E-2</v>
      </c>
      <c r="K117" s="295">
        <v>1.3386166185775301E-3</v>
      </c>
      <c r="L117" s="163">
        <v>53</v>
      </c>
      <c r="M117" s="164">
        <v>57</v>
      </c>
      <c r="N117" s="163">
        <v>579</v>
      </c>
      <c r="O117" s="164">
        <v>3143</v>
      </c>
    </row>
  </sheetData>
  <mergeCells count="25">
    <mergeCell ref="N92:O92"/>
    <mergeCell ref="C92:H92"/>
    <mergeCell ref="I92:K92"/>
    <mergeCell ref="AL4:AO4"/>
    <mergeCell ref="K4:P4"/>
    <mergeCell ref="Q4:U4"/>
    <mergeCell ref="W4:AB4"/>
    <mergeCell ref="AC4:AE4"/>
    <mergeCell ref="AG4:AH4"/>
    <mergeCell ref="G4:J4"/>
    <mergeCell ref="C4:F4"/>
    <mergeCell ref="A92:A93"/>
    <mergeCell ref="B92:B93"/>
    <mergeCell ref="V32:AA32"/>
    <mergeCell ref="N32:Q32"/>
    <mergeCell ref="J32:M32"/>
    <mergeCell ref="R32:U32"/>
    <mergeCell ref="C62:F62"/>
    <mergeCell ref="N62:S62"/>
    <mergeCell ref="C32:E32"/>
    <mergeCell ref="F32:I32"/>
    <mergeCell ref="L92:M92"/>
    <mergeCell ref="K62:M62"/>
    <mergeCell ref="G62:J62"/>
    <mergeCell ref="T62:V62"/>
  </mergeCells>
  <dataValidations count="1">
    <dataValidation type="list" allowBlank="1" showInputMessage="1" showErrorMessage="1" sqref="R34:R57 J34:J57 N34:N57 K64:K87 G64:G87 I94:I117">
      <formula1>DistributionList</formula1>
    </dataValidation>
  </dataValidations>
  <pageMargins left="0.70866141732283472" right="0.70866141732283472" top="0.74803149606299213" bottom="0.74803149606299213" header="0.31496062992125984" footer="0.31496062992125984"/>
  <pageSetup paperSize="9" scale="2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A2" sqref="A2"/>
    </sheetView>
  </sheetViews>
  <sheetFormatPr defaultRowHeight="14.25" x14ac:dyDescent="0.2"/>
  <cols>
    <col min="1" max="1" width="58.375" customWidth="1"/>
    <col min="2" max="2" width="17" customWidth="1"/>
  </cols>
  <sheetData>
    <row r="1" spans="1:2" ht="15" x14ac:dyDescent="0.25">
      <c r="A1" s="103" t="s">
        <v>208</v>
      </c>
    </row>
    <row r="2" spans="1:2" ht="15" thickBot="1" x14ac:dyDescent="0.25"/>
    <row r="3" spans="1:2" ht="15.75" thickBot="1" x14ac:dyDescent="0.3">
      <c r="A3" s="350"/>
      <c r="B3" s="342" t="s">
        <v>157</v>
      </c>
    </row>
    <row r="4" spans="1:2" ht="15" thickBot="1" x14ac:dyDescent="0.25">
      <c r="A4" s="351" t="s">
        <v>158</v>
      </c>
      <c r="B4" s="352" t="s">
        <v>159</v>
      </c>
    </row>
    <row r="5" spans="1:2" ht="15" thickBot="1" x14ac:dyDescent="0.25">
      <c r="A5" s="351" t="s">
        <v>160</v>
      </c>
      <c r="B5" s="352" t="s">
        <v>159</v>
      </c>
    </row>
    <row r="6" spans="1:2" ht="15" thickBot="1" x14ac:dyDescent="0.25">
      <c r="A6" s="351" t="s">
        <v>161</v>
      </c>
      <c r="B6" s="352" t="s">
        <v>159</v>
      </c>
    </row>
    <row r="7" spans="1:2" ht="15" thickBot="1" x14ac:dyDescent="0.25">
      <c r="A7" s="351" t="s">
        <v>162</v>
      </c>
      <c r="B7" s="352" t="s">
        <v>163</v>
      </c>
    </row>
    <row r="8" spans="1:2" ht="15" thickBot="1" x14ac:dyDescent="0.25">
      <c r="A8" s="351" t="s">
        <v>164</v>
      </c>
      <c r="B8" s="352" t="s">
        <v>163</v>
      </c>
    </row>
    <row r="9" spans="1:2" ht="15" thickBot="1" x14ac:dyDescent="0.25">
      <c r="A9" s="351" t="s">
        <v>165</v>
      </c>
      <c r="B9" s="352" t="s">
        <v>159</v>
      </c>
    </row>
    <row r="10" spans="1:2" ht="15" thickBot="1" x14ac:dyDescent="0.25">
      <c r="A10" s="351" t="s">
        <v>166</v>
      </c>
      <c r="B10" s="352" t="s">
        <v>159</v>
      </c>
    </row>
    <row r="11" spans="1:2" ht="15" thickBot="1" x14ac:dyDescent="0.25">
      <c r="A11" s="351" t="s">
        <v>167</v>
      </c>
      <c r="B11" s="352" t="s">
        <v>159</v>
      </c>
    </row>
    <row r="12" spans="1:2" ht="15" thickBot="1" x14ac:dyDescent="0.25">
      <c r="A12" s="351" t="s">
        <v>168</v>
      </c>
      <c r="B12" s="352" t="s">
        <v>159</v>
      </c>
    </row>
    <row r="13" spans="1:2" ht="15" thickBot="1" x14ac:dyDescent="0.25">
      <c r="A13" s="351" t="s">
        <v>169</v>
      </c>
      <c r="B13" s="352" t="s">
        <v>170</v>
      </c>
    </row>
    <row r="14" spans="1:2" ht="15" thickBot="1" x14ac:dyDescent="0.25">
      <c r="A14" s="351" t="s">
        <v>171</v>
      </c>
      <c r="B14" s="352" t="s">
        <v>170</v>
      </c>
    </row>
    <row r="15" spans="1:2" ht="15" thickBot="1" x14ac:dyDescent="0.25">
      <c r="A15" s="351" t="s">
        <v>172</v>
      </c>
      <c r="B15" s="352" t="s">
        <v>163</v>
      </c>
    </row>
    <row r="16" spans="1:2" ht="15" thickBot="1" x14ac:dyDescent="0.25">
      <c r="A16" s="351" t="s">
        <v>173</v>
      </c>
      <c r="B16" s="352" t="s">
        <v>163</v>
      </c>
    </row>
    <row r="17" spans="1:2" ht="15" thickBot="1" x14ac:dyDescent="0.25">
      <c r="A17" s="351" t="s">
        <v>174</v>
      </c>
      <c r="B17" s="352" t="s">
        <v>163</v>
      </c>
    </row>
    <row r="18" spans="1:2" ht="15" thickBot="1" x14ac:dyDescent="0.25">
      <c r="A18" s="351" t="s">
        <v>175</v>
      </c>
      <c r="B18" s="352" t="s">
        <v>170</v>
      </c>
    </row>
    <row r="19" spans="1:2" ht="15" thickBot="1" x14ac:dyDescent="0.25">
      <c r="A19" s="351" t="s">
        <v>176</v>
      </c>
      <c r="B19" s="352" t="s">
        <v>170</v>
      </c>
    </row>
    <row r="20" spans="1:2" ht="15" thickBot="1" x14ac:dyDescent="0.25">
      <c r="A20" s="351" t="s">
        <v>177</v>
      </c>
      <c r="B20" s="352" t="s">
        <v>163</v>
      </c>
    </row>
    <row r="21" spans="1:2" ht="15" thickBot="1" x14ac:dyDescent="0.25">
      <c r="A21" s="351" t="s">
        <v>178</v>
      </c>
      <c r="B21" s="352" t="s">
        <v>179</v>
      </c>
    </row>
    <row r="22" spans="1:2" ht="15" thickBot="1" x14ac:dyDescent="0.25">
      <c r="A22" s="351" t="s">
        <v>180</v>
      </c>
      <c r="B22" s="352" t="s">
        <v>163</v>
      </c>
    </row>
    <row r="23" spans="1:2" ht="15" thickBot="1" x14ac:dyDescent="0.25">
      <c r="A23" s="351" t="s">
        <v>10</v>
      </c>
      <c r="B23" s="352" t="s">
        <v>170</v>
      </c>
    </row>
    <row r="24" spans="1:2" ht="15" thickBot="1" x14ac:dyDescent="0.25">
      <c r="A24" s="351" t="s">
        <v>181</v>
      </c>
      <c r="B24" s="352" t="s">
        <v>182</v>
      </c>
    </row>
    <row r="25" spans="1:2" ht="15" thickBot="1" x14ac:dyDescent="0.25">
      <c r="A25" s="351" t="s">
        <v>183</v>
      </c>
      <c r="B25" s="352" t="s">
        <v>163</v>
      </c>
    </row>
    <row r="26" spans="1:2" ht="15" thickBot="1" x14ac:dyDescent="0.25">
      <c r="A26" s="351" t="s">
        <v>13</v>
      </c>
      <c r="B26" s="352" t="s">
        <v>170</v>
      </c>
    </row>
    <row r="27" spans="1:2" ht="15" thickBot="1" x14ac:dyDescent="0.25">
      <c r="A27" s="343" t="s">
        <v>184</v>
      </c>
      <c r="B27" s="352" t="s">
        <v>182</v>
      </c>
    </row>
    <row r="28" spans="1:2" ht="15" thickBot="1" x14ac:dyDescent="0.25">
      <c r="A28" s="343" t="s">
        <v>185</v>
      </c>
      <c r="B28" s="352" t="s">
        <v>163</v>
      </c>
    </row>
    <row r="29" spans="1:2" ht="15" thickBot="1" x14ac:dyDescent="0.25">
      <c r="A29" s="343" t="s">
        <v>186</v>
      </c>
      <c r="B29" s="352" t="s">
        <v>163</v>
      </c>
    </row>
    <row r="30" spans="1:2" ht="15" thickBot="1" x14ac:dyDescent="0.25">
      <c r="A30" s="351" t="s">
        <v>187</v>
      </c>
      <c r="B30" s="352" t="s">
        <v>179</v>
      </c>
    </row>
    <row r="31" spans="1:2" ht="15" thickBot="1" x14ac:dyDescent="0.25">
      <c r="A31" s="351" t="s">
        <v>188</v>
      </c>
      <c r="B31" s="352" t="s">
        <v>163</v>
      </c>
    </row>
    <row r="32" spans="1:2" ht="15" thickBot="1" x14ac:dyDescent="0.25">
      <c r="A32" s="351" t="s">
        <v>189</v>
      </c>
      <c r="B32" s="352" t="s">
        <v>179</v>
      </c>
    </row>
    <row r="33" spans="1:2" ht="15" thickBot="1" x14ac:dyDescent="0.25">
      <c r="A33" s="351" t="s">
        <v>190</v>
      </c>
      <c r="B33" s="352" t="s">
        <v>163</v>
      </c>
    </row>
    <row r="34" spans="1:2" ht="15" thickBot="1" x14ac:dyDescent="0.25">
      <c r="A34" s="351" t="s">
        <v>191</v>
      </c>
      <c r="B34" s="352" t="s">
        <v>159</v>
      </c>
    </row>
    <row r="35" spans="1:2" ht="15" thickBot="1" x14ac:dyDescent="0.25">
      <c r="A35" s="351" t="s">
        <v>192</v>
      </c>
      <c r="B35" s="352" t="s">
        <v>193</v>
      </c>
    </row>
    <row r="36" spans="1:2" ht="15" thickBot="1" x14ac:dyDescent="0.25">
      <c r="A36" s="351" t="s">
        <v>194</v>
      </c>
      <c r="B36" s="352" t="s">
        <v>159</v>
      </c>
    </row>
    <row r="37" spans="1:2" ht="15" thickBot="1" x14ac:dyDescent="0.25">
      <c r="A37" s="351" t="s">
        <v>195</v>
      </c>
      <c r="B37" s="352" t="s">
        <v>159</v>
      </c>
    </row>
    <row r="38" spans="1:2" ht="15" thickBot="1" x14ac:dyDescent="0.25">
      <c r="A38" s="351" t="s">
        <v>196</v>
      </c>
      <c r="B38" s="352" t="s">
        <v>159</v>
      </c>
    </row>
    <row r="39" spans="1:2" ht="15" thickBot="1" x14ac:dyDescent="0.25">
      <c r="A39" s="351" t="s">
        <v>197</v>
      </c>
      <c r="B39" s="352" t="s">
        <v>179</v>
      </c>
    </row>
    <row r="40" spans="1:2" ht="15" thickBot="1" x14ac:dyDescent="0.25">
      <c r="A40" s="351" t="s">
        <v>198</v>
      </c>
      <c r="B40" s="352" t="s">
        <v>179</v>
      </c>
    </row>
    <row r="41" spans="1:2" ht="15" thickBot="1" x14ac:dyDescent="0.25">
      <c r="A41" s="351" t="s">
        <v>199</v>
      </c>
      <c r="B41" s="352" t="s">
        <v>179</v>
      </c>
    </row>
    <row r="42" spans="1:2" ht="15" thickBot="1" x14ac:dyDescent="0.25">
      <c r="A42" s="351" t="s">
        <v>200</v>
      </c>
      <c r="B42" s="352" t="s">
        <v>179</v>
      </c>
    </row>
    <row r="43" spans="1:2" ht="15" thickBot="1" x14ac:dyDescent="0.25">
      <c r="A43" s="351" t="s">
        <v>201</v>
      </c>
      <c r="B43" s="352" t="s">
        <v>179</v>
      </c>
    </row>
    <row r="44" spans="1:2" ht="15" thickBot="1" x14ac:dyDescent="0.25">
      <c r="A44" s="351" t="s">
        <v>202</v>
      </c>
      <c r="B44" s="352" t="s">
        <v>179</v>
      </c>
    </row>
    <row r="45" spans="1:2" ht="15" thickBot="1" x14ac:dyDescent="0.25">
      <c r="A45" s="351" t="s">
        <v>203</v>
      </c>
      <c r="B45" s="352" t="s">
        <v>179</v>
      </c>
    </row>
    <row r="46" spans="1:2" ht="15" thickBot="1" x14ac:dyDescent="0.25">
      <c r="A46" s="351" t="s">
        <v>204</v>
      </c>
      <c r="B46" s="352" t="s">
        <v>159</v>
      </c>
    </row>
    <row r="47" spans="1:2" ht="15" thickBot="1" x14ac:dyDescent="0.25">
      <c r="A47" s="351" t="s">
        <v>207</v>
      </c>
      <c r="B47" s="352" t="s">
        <v>159</v>
      </c>
    </row>
    <row r="48" spans="1:2" ht="15" thickBot="1" x14ac:dyDescent="0.25">
      <c r="A48" s="351" t="s">
        <v>205</v>
      </c>
      <c r="B48" s="352" t="s">
        <v>159</v>
      </c>
    </row>
    <row r="49" spans="1:2" ht="15" thickBot="1" x14ac:dyDescent="0.25">
      <c r="A49" s="351" t="s">
        <v>206</v>
      </c>
      <c r="B49" s="352" t="s">
        <v>159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9B91EFC09194286D6EC89A89F5C13" ma:contentTypeVersion="18" ma:contentTypeDescription="Create a new document." ma:contentTypeScope="" ma:versionID="a2a21fe639b46802d7b4e6d3227e852f">
  <xsd:schema xmlns:xsd="http://www.w3.org/2001/XMLSchema" xmlns:xs="http://www.w3.org/2001/XMLSchema" xmlns:p="http://schemas.microsoft.com/office/2006/metadata/properties" xmlns:ns1="http://schemas.microsoft.com/sharepoint/v3" xmlns:ns2="0f6cbe84-0c1a-4b77-9fc1-6dc3c1c0965e" xmlns:ns3="2ef312ff-8833-4413-9d5f-b396115bef04" xmlns:ns4="4aaf35b1-80a8-48e7-9d03-c612add1997b" targetNamespace="http://schemas.microsoft.com/office/2006/metadata/properties" ma:root="true" ma:fieldsID="41636cd898bf639044d605a830f923a2" ns1:_="" ns2:_="" ns3:_="" ns4:_="">
    <xsd:import namespace="http://schemas.microsoft.com/sharepoint/v3"/>
    <xsd:import namespace="0f6cbe84-0c1a-4b77-9fc1-6dc3c1c0965e"/>
    <xsd:import namespace="2ef312ff-8833-4413-9d5f-b396115bef04"/>
    <xsd:import namespace="4aaf35b1-80a8-48e7-9d03-c612add19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Numbe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cbe84-0c1a-4b77-9fc1-6dc3c1c09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31d7151-b795-48f9-9207-6285658e27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312ff-8833-4413-9d5f-b396115bef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f35b1-80a8-48e7-9d03-c612add1997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b4e095b-1101-4ecf-b922-07d4f903192c}" ma:internalName="TaxCatchAll" ma:showField="CatchAllData" ma:web="2ef312ff-8833-4413-9d5f-b396115be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f6cbe84-0c1a-4b77-9fc1-6dc3c1c0965e">
      <Terms xmlns="http://schemas.microsoft.com/office/infopath/2007/PartnerControls"/>
    </lcf76f155ced4ddcb4097134ff3c332f>
    <TaxCatchAll xmlns="4aaf35b1-80a8-48e7-9d03-c612add1997b" xsi:nil="true"/>
    <_ip_UnifiedCompliancePolicyProperties xmlns="http://schemas.microsoft.com/sharepoint/v3" xsi:nil="true"/>
    <Number xmlns="0f6cbe84-0c1a-4b77-9fc1-6dc3c1c0965e" xsi:nil="true"/>
  </documentManagement>
</p:properties>
</file>

<file path=customXml/itemProps1.xml><?xml version="1.0" encoding="utf-8"?>
<ds:datastoreItem xmlns:ds="http://schemas.openxmlformats.org/officeDocument/2006/customXml" ds:itemID="{E8B89727-B1AD-4C89-87A8-51F434D43186}"/>
</file>

<file path=customXml/itemProps2.xml><?xml version="1.0" encoding="utf-8"?>
<ds:datastoreItem xmlns:ds="http://schemas.openxmlformats.org/officeDocument/2006/customXml" ds:itemID="{DC2EBC08-5246-45AB-8D30-C9C56749ACE8}"/>
</file>

<file path=customXml/itemProps3.xml><?xml version="1.0" encoding="utf-8"?>
<ds:datastoreItem xmlns:ds="http://schemas.openxmlformats.org/officeDocument/2006/customXml" ds:itemID="{5BEC7711-E0F1-4773-A6AC-A03243DDB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Demographics</vt:lpstr>
      <vt:lpstr>Surivival&amp;Recurrence</vt:lpstr>
      <vt:lpstr>ASU_LOS</vt:lpstr>
      <vt:lpstr>TreatmentUnits</vt:lpstr>
      <vt:lpstr>Distributions</vt:lpstr>
    </vt:vector>
  </TitlesOfParts>
  <Company>Royal College of Physicians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Xu</dc:creator>
  <cp:lastModifiedBy>Lizz Paley</cp:lastModifiedBy>
  <cp:lastPrinted>2016-04-20T08:46:03Z</cp:lastPrinted>
  <dcterms:created xsi:type="dcterms:W3CDTF">2015-04-30T15:43:06Z</dcterms:created>
  <dcterms:modified xsi:type="dcterms:W3CDTF">2018-03-28T13:47:22Z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0x0101004749B91EFC09194286D6EC89A89F5C13</vt:lpwstr>
  </property>
</Properties>
</file>